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pivotTables/pivotTable3.xml" ContentType="application/vnd.openxmlformats-officedocument.spreadsheetml.pivotTable+xml"/>
  <Override PartName="/xl/drawings/drawing2.xml" ContentType="application/vnd.openxmlformats-officedocument.drawing+xml"/>
  <Override PartName="/xl/pivotTables/pivotTable4.xml" ContentType="application/vnd.openxmlformats-officedocument.spreadsheetml.pivot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featurePropertyBag/featurePropertyBag.xml" ContentType="application/vnd.ms-excel.featurepropertyba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mc:AlternateContent xmlns:mc="http://schemas.openxmlformats.org/markup-compatibility/2006">
    <mc:Choice Requires="x15">
      <x15ac:absPath xmlns:x15ac="http://schemas.microsoft.com/office/spreadsheetml/2010/11/ac" url="C:\Users\Astrid.Casimire\Downloads\"/>
    </mc:Choice>
  </mc:AlternateContent>
  <xr:revisionPtr revIDLastSave="0" documentId="13_ncr:1_{E63750AA-EAB8-4454-BF27-7B67D1D8ACCC}" xr6:coauthVersionLast="47" xr6:coauthVersionMax="47" xr10:uidLastSave="{00000000-0000-0000-0000-000000000000}"/>
  <bookViews>
    <workbookView xWindow="-120" yWindow="-120" windowWidth="20730" windowHeight="11040" xr2:uid="{00000000-000D-0000-FFFF-FFFF00000000}"/>
  </bookViews>
  <sheets>
    <sheet name="DATA" sheetId="3" r:id="rId1"/>
    <sheet name="Report-21.11.24" sheetId="32" state="hidden" r:id="rId2"/>
    <sheet name="Ministry Reports" sheetId="11" state="hidden" r:id="rId3"/>
    <sheet name="Ministry Appendices" sheetId="13" state="hidden" r:id="rId4"/>
    <sheet name="MOF Appendix" sheetId="14" state="hidden" r:id="rId5"/>
    <sheet name="MYDNS - data in progress" sheetId="16" state="hidden" r:id="rId6"/>
  </sheets>
  <definedNames>
    <definedName name="_xlnm._FilterDatabase" localSheetId="0" hidden="1">#REF!</definedName>
  </definedNames>
  <calcPr calcId="191028"/>
  <pivotCaches>
    <pivotCache cacheId="1" r:id="rId7"/>
    <pivotCache cacheId="2"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3" i="3" l="1"/>
  <c r="H42" i="3"/>
  <c r="H41" i="3"/>
  <c r="H39" i="3"/>
  <c r="I9" i="3"/>
  <c r="I14" i="3"/>
  <c r="I13" i="3"/>
  <c r="I12" i="3"/>
  <c r="I11" i="3"/>
  <c r="I10" i="3"/>
  <c r="I8" i="3"/>
  <c r="I7" i="3"/>
  <c r="H379" i="3"/>
  <c r="H378" i="3"/>
  <c r="H377" i="3"/>
  <c r="H376" i="3"/>
  <c r="A11" i="14"/>
  <c r="A11" i="13"/>
  <c r="A11" i="11"/>
</calcChain>
</file>

<file path=xl/sharedStrings.xml><?xml version="1.0" encoding="utf-8"?>
<sst xmlns="http://schemas.openxmlformats.org/spreadsheetml/2006/main" count="3679" uniqueCount="591">
  <si>
    <t>Fiscal Year</t>
  </si>
  <si>
    <t>Ministry</t>
  </si>
  <si>
    <t>Ministry Abbreviation</t>
  </si>
  <si>
    <t>Executing State Agency/Department</t>
  </si>
  <si>
    <t>Name of Grant/Programme</t>
  </si>
  <si>
    <t>Grant/Programme Description</t>
  </si>
  <si>
    <t>Type (Grant or Programme)</t>
  </si>
  <si>
    <t>No. of Grants Distributed / No. of Programme Beneficiaries</t>
  </si>
  <si>
    <t>Value of Grants Distributed / Programme Expenditure ($TTD)</t>
  </si>
  <si>
    <t>Comments</t>
  </si>
  <si>
    <t>2020</t>
  </si>
  <si>
    <t>Ministry of Planning and Development</t>
  </si>
  <si>
    <t>MPD</t>
  </si>
  <si>
    <t>Green Fund Executing Unit</t>
  </si>
  <si>
    <t>Green Fund</t>
  </si>
  <si>
    <t>In accordance with clause 64 of the Miscellaneous Taxes act Chapter 77.01, the purpose of the Fund is to financially assist Organizations and Community Groups that are engaged in activities related to the main focal areas of:-Remediation; Reforestation; Environmental education and public awareness of environmental issues; Conservation of the environment</t>
  </si>
  <si>
    <t>Grant</t>
  </si>
  <si>
    <t>Number of Grants Distributed column shows the number of financial disbursements made to either existing or new projects.</t>
  </si>
  <si>
    <t>-</t>
  </si>
  <si>
    <t>2021</t>
  </si>
  <si>
    <t>Number of Grants Distributed column shows the number of financial disbursements made to different projects, either existing or new.</t>
  </si>
  <si>
    <t>2022</t>
  </si>
  <si>
    <t>2023</t>
  </si>
  <si>
    <t>2024</t>
  </si>
  <si>
    <t>CARIRI</t>
  </si>
  <si>
    <t>Bridging the Gap to Commercial Application of Innovation</t>
  </si>
  <si>
    <t>Scale Up of business operations post the covid-19 pandemic</t>
  </si>
  <si>
    <t>Programme</t>
  </si>
  <si>
    <t>Funded by the IDB. Value of USD $199,034.13 converted to TTD using exchange rate of 6.77</t>
  </si>
  <si>
    <t>Funded by the IDB. Value of USD $33,306.88 converted to TTD using exchange rate of 6.77</t>
  </si>
  <si>
    <t>DIA Youth Innovation Lab</t>
  </si>
  <si>
    <t>Seed funding for youth entrepreneurs</t>
  </si>
  <si>
    <t>Funded by the Trust for the Americas. Value of USD $20,000 converted to TTD using exchange rate of 6.77</t>
  </si>
  <si>
    <t>Funded by the Trust for the Americas. Value of USD $25,000 converted to TTD using exchange rate of 6.77</t>
  </si>
  <si>
    <t>Shaping the Future of Innovation</t>
  </si>
  <si>
    <t>To spur private sector-led innovation that can contribute to socio-economic growth</t>
  </si>
  <si>
    <t>Funded by the European Union and IDB Lab. Value of USD $2,116,977.09 converted to TTD using exchange rate of 6.77</t>
  </si>
  <si>
    <t>Funded by the European Union and IDB Lab. Value of USD $1,796,544.34  converted to TTD using exchange rate of 6.77</t>
  </si>
  <si>
    <t>Funded by the European Union and IDB Lab. Value of USD  $1,614,953.83 converted to TTD using exchange rate of 6.77</t>
  </si>
  <si>
    <t>Ministry of Youth Development and National Service</t>
  </si>
  <si>
    <t>MYDNS</t>
  </si>
  <si>
    <t>Youth Affairs Division</t>
  </si>
  <si>
    <t>Grant Funding to Non-Profit Institutions</t>
  </si>
  <si>
    <t>To aid youth as well as youth-led and youth serving organizations facilitate capacity building and institutional strengthening initiatives as well as youth and community development projects.</t>
  </si>
  <si>
    <t>Ministry of Agriculture, Land and Fisheries</t>
  </si>
  <si>
    <t>MALF</t>
  </si>
  <si>
    <t>Accounts</t>
  </si>
  <si>
    <t>Agricultural Finance Support Programme Funds (Agro-Incentive Grant)</t>
  </si>
  <si>
    <t>Specific areas eligible in the first year for funding under the Agro-Incentive are as follows: (1) Upgrade of Facilities/Farms - Existing farmers who wish to perform farm upgrades with the intention of reducing labour via mechanization, reducing the cost of production, implementing new technology and improvement of health, safety and food safety in operations, (2) New Farm Start-Up for new or young farmers - The incentive can be used as a guarantee to the Agricultural Development Bank (ADB) to access financing, (3) Livestock Farmers for upgrade of breeding stock, (4) Dairy Farmers - Farm upgrades with the intention of increasing productivity, efficiency in food safety, (5) Fish and Fish Processing - For value added activities.</t>
  </si>
  <si>
    <t>RAN &amp; RAS</t>
  </si>
  <si>
    <t>Agricultural Incentive Programme (AIP)</t>
  </si>
  <si>
    <t>A tangible fiscal and non-fiscal package of rebates and exemptions on goods and services offered to the farming community. It serves as an indication of the Ministry's commitment to the fostering of growth and development of various agricultural sub-sectors in a liberalized trading environment. It seeks to encourage farmers to increase production, promote good agricultural practices, encourage the preservation of the environment and the conservation of natural resources as well as promote youth in agriculture. Incentives are offered for land preparation, machinery and equipment, soil conservation, vehicles, specific tree crops, irrigation, pasture management for livestock, post-harvest and marketing, security, waste management, and more. The Incentive Programme has recently undergone a few major changes, and in addition to new incentives, the programme also tries to encourage conservation of the environment, and good agricultural practices.</t>
  </si>
  <si>
    <t>Fisheries</t>
  </si>
  <si>
    <t>Fisheries Incentive Programme</t>
  </si>
  <si>
    <t>The Incentive Programme provides subsidies to fishermen</t>
  </si>
  <si>
    <t>Forestry</t>
  </si>
  <si>
    <t>Forestry Incentive Programme</t>
  </si>
  <si>
    <t>The Forestry Incentive Programme is to reverse the cycle of deforestation and degradation on private lands by encouraging the reforestation of such.</t>
  </si>
  <si>
    <t>Regional Administration North (RAN) &amp; Regional Administration South Division (RAS)</t>
  </si>
  <si>
    <t>Relief of Flood Damage</t>
  </si>
  <si>
    <t>The aim of the Flood Damage Grants is to support the farmers in reinstating their land to productivity swiftly.</t>
  </si>
  <si>
    <t>Ministry of Public Utilities</t>
  </si>
  <si>
    <t>MPU</t>
  </si>
  <si>
    <t>Trinidad and Tobago Electricity Commission (T&amp;TEC)/Water and Sewerage Authority (WASA)/MPU Sectoral Programmes and Projects Unit (SPPU)</t>
  </si>
  <si>
    <t>Utility Assistance Programme (UAP)</t>
  </si>
  <si>
    <t>(1) Bill Assistance - To provide financial assistance to low income customers of both the Trinidad and Tobago Electricity Commission (T&amp;TEC) and Water and Sewerage Authority (WASA) by way of subsidies in order to ensure their continued access to basic utilities, (2) Water Tank Assistance - To provide one time assistance of a water tank and fittings to low income households and community based facilities so as to ensure their access to safely stored water, (3) Solar Panel Assistance - Provide solar panels to low income families who are unable to access electricity in remote areas where it is uneconomical and in some cases unfeasible for T&amp;TEC to supply electricity service.</t>
  </si>
  <si>
    <t>(1) Bill Assistance - 13,373 beneficiaries; Value of Electric Subsidy - $200 per bill or a maximum of $1,200 annually. The subsidy is applied to T&amp;TEC's bills bi-monthly. Water Subsidy - A2 customers $140 and A3 and A4 customers $200 annually; (2) Water Tank Assistance - 32 beneficiaries; Value of Grants for 600/650 gallons - $2,100; 800 gallon - $2,600 (3) Solar Power Assistance - 0; Value of grant is $45,000 per system</t>
  </si>
  <si>
    <t>(1) Bill Assistance - 13,462 beneficiaries; Value of Electric Subsidy - $200 per bill or a maximum of $1,200 annually. The subsidy is applied to T&amp;TEC's bills bi-monthly. Water Subsidy - A2 customers $140 and A3 and A4 customers $200 annually; (2) Water Tank Assistance - 0; Value of Grants for 600/650 gallons - $2,100; 800 gallon - $2,600 (3) Solar Power Assistance - 0; Value of grant is $45,000 per system</t>
  </si>
  <si>
    <t>(1) Bill Assistance - 13,576 beneficiaries; Value of Electric Subsidy - $200 per bill or a maximum of $1,200 annually. The subsidy is applied to T&amp;TEC's bills bi-monthly. Water Subsidy - A2 customers $140 and A3 and A4 customers $200 annually; (2) Water Tank Assistance - 135 beneficiaries; Value of Grants for 600/650 gallons - $2,100; 800 gallon - $2,600 (3) Solar Power Assistance - 1; Value of grant is $45,000 per system</t>
  </si>
  <si>
    <t>(1) Bill Assistance - 13,070 beneficiaries; Value of Electric Subsidy - $200 per bill or a maximum of $1,200 annually. The subsidy is applied to T&amp;TEC's bills bi-monthly. Water Subsidy - A2 customers $140 and A3 and A4 customers $200 annually; (2) Water Tank Assistance - 84 beneficiaries; Value of Grants for 600/650 gallons - $2,100; 800 gallon - $2,600 (3) Solar Power Assistance - 2; Value of grant is $45,000 per system</t>
  </si>
  <si>
    <t>(1) Bill Assistance - 13,018 beneficiaries; Value of Electric Subsidy - $200 per bill or a maximum of $1,200 annually. The subsidy is applied to T&amp;TEC's bills bi-monthly. Water Subsidy - A2 customers $140 and A3 and A4 customers $200 annually; (2) Water Tank Assistance - 56 beneficiaries; Value of Grants for 600/650 gallons - $2,100; 800 gallon - $2,600 (3) Solar Power Assistance - 0; Value of grant is $45,000 per system</t>
  </si>
  <si>
    <t>Trinidad and Tobago Electrical Commission  (T&amp;TEC) - Sectoral Programmes and Projects Unit (SPPU)</t>
  </si>
  <si>
    <t>Electrification Programme</t>
  </si>
  <si>
    <t>The Electrification Programme is aimed at improving the social and economic welfare of the less fortunate sectors of the population. The benefits of the Programme include the following: (1) Combating poverty, (2) Stimulating employment and equality of opportunity, (3) Fostering rural-urban equality, (4) Significantly improving the quality of life for citizens, especially the vulnerable, by its positive impact on health and living standards.</t>
  </si>
  <si>
    <t>Jobs benefitted 82 residents</t>
  </si>
  <si>
    <t>Jobs benefitted 162 residents</t>
  </si>
  <si>
    <t>Jobs benefitted 126 residents</t>
  </si>
  <si>
    <t>Jobs benefitted 151 residents</t>
  </si>
  <si>
    <t>Jobs benefitted 250 residents</t>
  </si>
  <si>
    <t>Electrical Inspectorate Division (EID)/Trinidad and Tobago Electricity Commission (T&amp;TEC) - Sectoral Programmes and Projects Unit (SPPU)</t>
  </si>
  <si>
    <t>Residential Electrification Assistance Programme (REAP)</t>
  </si>
  <si>
    <t>REAP assist citizens of Trinidad and Tobago by providing first time wiring and rewiring services to low income homeowners. (1) First Time Wiring - This service targets households that have never been wired before (2) Rewiring - Targets homes with existing wiring that is outdated or aged wiring.</t>
  </si>
  <si>
    <t>REAP provides a one-time assistance to eligible persons whose homes lack proper wiring or have outdated and faulty electrical systems. This initiative not only addresses immediate safety concerns but also contributes to the promotion of equity between rural and urban areas by extending support to low income households and communities, enabling them to access electricity.</t>
  </si>
  <si>
    <t xml:space="preserve">REAP provides a one-time assistance to eligible persons whose homes lack proper wiring or have outdated and faulty electrical systems. This initiative not only addresses immediate safety concerns but also contributes to the promotion of equity between rural and urban areas by extending support to low income households and communities, enabling them to access electricity. </t>
  </si>
  <si>
    <t>Office of the Prime Minister - Communications</t>
  </si>
  <si>
    <t>OPM-C</t>
  </si>
  <si>
    <t>N/A</t>
  </si>
  <si>
    <t>No grants are dispensed by this Ministry</t>
  </si>
  <si>
    <t>Office of the Attorney General and Ministry of Legal Affairs</t>
  </si>
  <si>
    <t>AGLA</t>
  </si>
  <si>
    <t>Ministry of Housing and Urban Development</t>
  </si>
  <si>
    <t>MHUD</t>
  </si>
  <si>
    <t>Housing Programme Facilitation and Implementation Unit (HPFIU)</t>
  </si>
  <si>
    <t>Home Improvement Grant</t>
  </si>
  <si>
    <t>To provide assistance to low income households whose homes are in urgent need of repair</t>
  </si>
  <si>
    <t>Awaiting releases of $1,192,500 which will facilitate the disbursement of 80 grants. As of September 27, 2024</t>
  </si>
  <si>
    <t>Emergency Shelter Relief Fund</t>
  </si>
  <si>
    <t>To provide assistance to those persons in repairing or constructing temporary shelter for their families in the event of natural disasters</t>
  </si>
  <si>
    <t>No allocation received.</t>
  </si>
  <si>
    <t xml:space="preserve">Programme Monitoring, Coordinating and Evaluation Unit (PMCEU) </t>
  </si>
  <si>
    <t>Home Improvement Subsidy</t>
  </si>
  <si>
    <t>To assist families with needed home improvements</t>
  </si>
  <si>
    <t>As of August 31, 2024</t>
  </si>
  <si>
    <t>Home Construction Subsidy</t>
  </si>
  <si>
    <t xml:space="preserve">To assist families with the construction of a new housing solution </t>
  </si>
  <si>
    <t>Ministry of Health</t>
  </si>
  <si>
    <t>MOH</t>
  </si>
  <si>
    <t>Health Policy, Research and Planning</t>
  </si>
  <si>
    <t>Subventions to NGOs and Non-Profit Organisations</t>
  </si>
  <si>
    <t>Provision of key services aligned to the Ministry's strategic priorities such as chronic diseases, HIV/AIDS, maternal and neonatal care, drug and rehabilitation services, and therapy to differently abled children</t>
  </si>
  <si>
    <t>NGOs receiving subventions - Diabetes Association of Trinidad and Tobago, Heartbeat International, Living Water Community, Trinidad and Tobago Cancer Society, Trinidad and Tobago Heart Foundation, The Just Because Foundation, HEAL House Rehabilitation Centre, Rebirth House, Serenity Place, Trinidad and Tobago National Council on Alcoholism, Autistic Society, Horses Helping Humans, Christ Child Convalescent Home, Cotton Tree Foundation, Medical Research Foundation of Trinidad and Tobago, Breastfeeding Association of Trinidad and Tobago, Mamatoto Centre, Society for Inherited and Severe Blood Disorders</t>
  </si>
  <si>
    <t>External Patient Programme</t>
  </si>
  <si>
    <t>Waiting List for Surgery</t>
  </si>
  <si>
    <t>Through this programme, patients in the public health system who have been waiting more than 3 months for a procedure, are facilitated at private healthcare institutions for their surgeries/procedures (Ministry pays private institutions directly)</t>
  </si>
  <si>
    <t>Procedures facilitated include joint replacements, cataract surgeries, MRIs and CT Scans</t>
  </si>
  <si>
    <t>Procedures facilitated include joint replacements and cataract surgeries.</t>
  </si>
  <si>
    <t>Procedures facilitated include vitrectomies and joint replacements.</t>
  </si>
  <si>
    <t>Procedures facilitated included vitrectomies, cerebral angiograms and joint replacements.</t>
  </si>
  <si>
    <t>Treatment of Adult Cardiac Disease</t>
  </si>
  <si>
    <t>To provide urgent cardiac procedures/services to patients (Ministry pays private institutions directly)</t>
  </si>
  <si>
    <t>Procedures facilitated include angiograms, coronary artery bypasses, open heart surgeries, PCIs (stenting), valve replacements and aortic dissections</t>
  </si>
  <si>
    <t>Procedures facilitated include angiograms, angioplasties, open heart surgeries, and electrophysiology studies</t>
  </si>
  <si>
    <t>Procedures facilitated include angiograms, angioplasties, open heart surgeries, coronary artery bypass grafts, valve replacements, pulmonary vein isolations and electrophysiology studies</t>
  </si>
  <si>
    <t>Procedures facilitated include angiograms, angioplasties, coronary artery bypass grafts and electrophysiology studies</t>
  </si>
  <si>
    <t xml:space="preserve">Renal Dialysis </t>
  </si>
  <si>
    <t>To provide urgent dialysis treatment services to patients through partnerships with private institutions (Ministry pays private institutions directly)</t>
  </si>
  <si>
    <t>Increased expenditure in 2021 was due to a rollover of invoices from 2020.</t>
  </si>
  <si>
    <t>Ministry of Trade and Industry</t>
  </si>
  <si>
    <t>MTI</t>
  </si>
  <si>
    <t>Investment Directorate</t>
  </si>
  <si>
    <t>Grant Fund Facility (GFF)</t>
  </si>
  <si>
    <t>To provide new opportunities to develop small and medium sized enterprises (SMEs) that are involved in the production of high value-added products and services that can compete in export markets and companies that foster the economy's diversification thrust.</t>
  </si>
  <si>
    <t>Business Development Directorate</t>
  </si>
  <si>
    <t>Steelpan Manufacturing Grant Fund Facility (SMGFF)</t>
  </si>
  <si>
    <t>To provide aid to local steelpan manufacturers for the acquisition of new machinery, equipment, tools, raw materials and training.</t>
  </si>
  <si>
    <t>Grant Facility for Micro and Small Enterprises (MSEs) in the Yachting Sector</t>
  </si>
  <si>
    <t>To provide working capital needed to rebuild the yachting sector, specifically for service providers</t>
  </si>
  <si>
    <t>Commenced in 2022</t>
  </si>
  <si>
    <t>exporTT</t>
  </si>
  <si>
    <t>Research and Development Fund (RDF)</t>
  </si>
  <si>
    <t>To provide financial support to the non-energy manufacturing and services sector with the aim to stimulate exports by supporting investment in new and advanced technology and innovation and export related product modification as a competitiveness enhancement tool for business enterprises in the non-oil manufacturing and services sector</t>
  </si>
  <si>
    <t>Export Booster Initiative (EBI) - International Certification Fund (ICF)</t>
  </si>
  <si>
    <t>To provide financial assistance to the Manufacturing Sector (including Agro processing), for a range of applicable international standards to boost production of non-energy exports and contribute to import substitution. Funding will be provided in the form of grants and will partly cover the costs associated to meet recognized international standards.</t>
  </si>
  <si>
    <t>Commenced in 2021</t>
  </si>
  <si>
    <t>Export Booster Initiative (EBI) - Labelling and Product Testing Fund</t>
  </si>
  <si>
    <t>To assist companies to meet the statutory and legal product requirements of target markets</t>
  </si>
  <si>
    <t>Export Booster Initiative (EBI) - In-Market Promotions</t>
  </si>
  <si>
    <t>To provide aid to companies that are locally owned and manufacture their products locally for in-market promotion activities, which include shelf stocking fees, shipping of samples for tastings and in-store promotions</t>
  </si>
  <si>
    <t>Commenced in 2023</t>
  </si>
  <si>
    <t>Music Business Development Grant</t>
  </si>
  <si>
    <t>To provide financial assistance to facilitate greater international exposure of Trinidad and Tobago local artistes with the aim of exporting Trinidad and Tobago's music to the world</t>
  </si>
  <si>
    <t>Co-Financing Initiative</t>
  </si>
  <si>
    <t>To assist companies with funding for a portion of pre-approved activities incurred in reaching their selected export markets.</t>
  </si>
  <si>
    <t>Ministry of Education</t>
  </si>
  <si>
    <t>MOE</t>
  </si>
  <si>
    <t>Curriculum Planning and Development Division/Education Technology Unit</t>
  </si>
  <si>
    <t>Continuation Classes</t>
  </si>
  <si>
    <t>To provide second chances to students to achieve CXC passes/upgrade their CXC passes</t>
  </si>
  <si>
    <t>Number of grants refers to the number of students enrolled in Continuation Classes. Value of Grants refers to the cost of hosting the programme (teacher stipends). Payments in FY 2021 and 2022 represent arrears. Programme shifted to online modality in FY 2023.</t>
  </si>
  <si>
    <t xml:space="preserve"> </t>
  </si>
  <si>
    <t>Nil due to COVID-19. Number of grants refers to the number of students enrolled in Continuation Classes. Value of Grants refers to the cost of hosting the programme (teacher stipends). Payments in FY 2021 and 2022 represent arrears. Programme shifted to online modality in FY 2023.</t>
  </si>
  <si>
    <t>NIHERST</t>
  </si>
  <si>
    <t>Teach Me Project (Adopt a School Project) St. David RC, Presentation of 30 Chrome Books</t>
  </si>
  <si>
    <t>The Teach ME project aims to measurably improve levels of creativity in the delivery and learning of STEM subjects in Trinidad and Tobago. This is achieved by supplementing existing methods and techniques used in teaching at primary and secondary schools through hands-on/ minds-on methods and techniques to adequately prepare our young people for the exciting world of Science, Technology and Innovation.</t>
  </si>
  <si>
    <t>Human Resources - Civil</t>
  </si>
  <si>
    <t>Employee Assistance Programme</t>
  </si>
  <si>
    <t>To provide psychosocial services to the staff of the MOE and their immediate dependents - Assessment Counselling, Referral and Follow-Up, Workshop/Seminars and Critical Incident Stress Debriefing.</t>
  </si>
  <si>
    <t>Number of grants distributed refers to the number of persons accessing the Programme annually.</t>
  </si>
  <si>
    <t xml:space="preserve">Number of grants distributed refers to the number of persons accessing the Programme annually. </t>
  </si>
  <si>
    <t>Number of grants distributed refers to the number of persons accessing the Programme annually. Value of grants represents figure committed as at 30/05/2024.</t>
  </si>
  <si>
    <t>Information and Communications Technology Division</t>
  </si>
  <si>
    <t>Acquisition and delivery of Laptops and Tablets/Digital Education Programme</t>
  </si>
  <si>
    <t>Laptops for under-privileged</t>
  </si>
  <si>
    <t>Expenditure rolled over to FY 2021</t>
  </si>
  <si>
    <t xml:space="preserve">Laptops for under-privileged </t>
  </si>
  <si>
    <t>Expenditure rolled over to FY 2023</t>
  </si>
  <si>
    <t>Value of Grants = Expenditures as at April 30, 2024; Expenditure rolled over from FY 2023</t>
  </si>
  <si>
    <t>Student Support Services Division</t>
  </si>
  <si>
    <t>Grants for Students at Private Special School</t>
  </si>
  <si>
    <t>To provide a measure of financial assistance to meet the special education needs of students at 13 Private Special Schools</t>
  </si>
  <si>
    <t>Grants are issued once termly. Number of Grants distributed = actual number of Grants distributed as opposed to number of students served</t>
  </si>
  <si>
    <t>Scholarships and Advanced Training Division (SATD)</t>
  </si>
  <si>
    <t>Award for National Scholarships and the President's Medals based on the results of CAPE</t>
  </si>
  <si>
    <t>The objectives of the scholarship programme is aimed at providing eligible CAPE students with an opportunity to gain tertiary level education either locally, regionally or internationally.</t>
  </si>
  <si>
    <t>Information currently inaccessible</t>
  </si>
  <si>
    <t>Award of National Bursaries under the National Bursary Programme to pursue Undergraduate Studies</t>
  </si>
  <si>
    <t>This initiative was created to allow 500 CAPE students who were not awarded a national scholarship the opportunity to apply for a National Bursary to receive financial support annually. Recipients would receive 100% GATE funding for tuition, an annual Book Allowance and a monthly Personal Maintenance Allowance for the period of their programme of study.</t>
  </si>
  <si>
    <t>Programme commenced in 2021.</t>
  </si>
  <si>
    <t>School Supervision and Management Division</t>
  </si>
  <si>
    <t>School Transport</t>
  </si>
  <si>
    <t>To provide transport to and from school to students in areas not served by Public Transport</t>
  </si>
  <si>
    <t>Number of Grants distributed refers to the number of students transported in any given year. Value of grant refers to the amount paid to retain the service, not including fees to PTSC</t>
  </si>
  <si>
    <t>Nil due to COVID-19. Number of Grants distributed to the number of students transported in any given year. Value of grant refers to the amount paid to retain the service, not including fees to PTSC</t>
  </si>
  <si>
    <t>Number of Grants distributed to the number of students transported in any given year. Value of grant refers to the amount paid to retain the service, not including fees to PTSC</t>
  </si>
  <si>
    <t>MIC-Institute of Technology (MIC-IT)</t>
  </si>
  <si>
    <t>Multi-Sector Skills Training (MuST)</t>
  </si>
  <si>
    <t>The Multi-Sector Skills Training (MuST) Programme is an apprenticeship-based skills training programme which provides trainees with the opportunities to enhance their capacities in the areas of Hospitality and Tourism, and Construction.</t>
  </si>
  <si>
    <t>Figure represents meals, PPE, and trainee stipend</t>
  </si>
  <si>
    <t>Information not available yet</t>
  </si>
  <si>
    <t>Helping You Prepare for Employment (HYPE)</t>
  </si>
  <si>
    <t>The Helping You Prepare for Employment (HYPE) programme is a nine (9) month entry-level training offering which provides unskilled persons with introductory practical exposure to a variety of technical skills. Trainees are afforded exposure to two (2) core complimentary skill-areas as well as a range of foundational training required to equip them for entering the world of work and entrepreneurship.</t>
  </si>
  <si>
    <t>Information not yet available</t>
  </si>
  <si>
    <t>National Skills Development Programme (NSDP)</t>
  </si>
  <si>
    <t>The NSDP Journeyman Diploma is an apprenticeship programme designed to provide trainees with the necessary competencies in various occupational areas related to the field of engineering</t>
  </si>
  <si>
    <t>Figure represents meals, PPE/M&amp;S</t>
  </si>
  <si>
    <t>Youth Training Employment Partnership Programme Ltd (YTEPP)</t>
  </si>
  <si>
    <t>Youth Training Employment Partnership Programme (YTEPP)</t>
  </si>
  <si>
    <t>This aspect of training positions young persons, 15 to 35 years of age, to acquire entry level skills, become successful business owners or increase their marketability. Training is holistic in scope and provides vocational skills training, counselling support and training in life skills as it attempts to help young people, by developing their technical, behavioural and entrepreneurial skills.</t>
  </si>
  <si>
    <t>Retraining Programme for Displaced Workers Inclusive of Rehabilitating Inmates Through Training and Retraining (RITTR) Programme</t>
  </si>
  <si>
    <t>YTEPP's Retraining Department seeks to develop a cadre of potential workers trained to industry standards and adaptable to changing industry needs and the changing environment. The programme focuses on re-tooling and re-skilling unemployed, under-employed, retrenched or displaced persons between the ages 25-60 years who need to acquire a new skill or be retrained in order to enter/re-enter the job market. The Rehabilitating Inmates Through Training and Retraining (RITTR) Programme is a collaborative initiative between the Ministry of Education and the Ministry of National Security to equip inmates with occupational skills as well as appropriate strategies, work habits and attitudes necessary for earning a legitimate living, through meaningful employment and self-employment, once released.</t>
  </si>
  <si>
    <t>University of Trinidad and Tobago</t>
  </si>
  <si>
    <t>Student Financial Aid Programme</t>
  </si>
  <si>
    <t>Covers expenses including transport, personal care, food, clothing, books and other materials, etc. to facilitate attendance at UTT</t>
  </si>
  <si>
    <t>Covers tuition as well as expenses such as transport, personal care, food, clothing, books and other materials, etc. to facilitate attendance at UTT</t>
  </si>
  <si>
    <t>UTT Sponsorship</t>
  </si>
  <si>
    <t>15% tuition absorbed by UTT to facilitate attendance at UTT</t>
  </si>
  <si>
    <t>U-Step Programme</t>
  </si>
  <si>
    <t>Covers tuition and registration fees to facilitate attendance at UTT</t>
  </si>
  <si>
    <t>Sponsored by the Ministry of Youth Development and National Service</t>
  </si>
  <si>
    <t>Youth Agricultural Homestead Programme (YAHP)</t>
  </si>
  <si>
    <t>Awaiting funds for 2024</t>
  </si>
  <si>
    <t>Ministry/Agency Sponsorship - MOE</t>
  </si>
  <si>
    <t>Ministry/Agency Sponsorship - Central Bank</t>
  </si>
  <si>
    <t>Covers tuition fees to facilitate attendance at UTT</t>
  </si>
  <si>
    <t>Ministry/Agency Sponsorship - OPM</t>
  </si>
  <si>
    <t>National Schools Dietary Services Limited (NSDSL)</t>
  </si>
  <si>
    <t>School Nutrition Programme</t>
  </si>
  <si>
    <t>The objectives of the Programme are to provide as a weekly average of approximately one-quarter and one-third of the Recommended Dietary Allowance (RDAs) of nutrients for the child through breakfast and lunch respectively; to contribute to the improvement of the nutritional status of the child and to enhance learning ability; and to further stimulate the agricultural sector by utilising local produce wherever possible in the meal plan</t>
  </si>
  <si>
    <t>School Supplies and Book Grant</t>
  </si>
  <si>
    <t>Within the Budget Statement for fiscal 2024, the Minister of Finance has introduced a proposition to allocate a school supplies and book grant of $1,000 to support financially disadvantaged students at both primary and secondary school levels. This initiative is designed to address the financial challenges faced by students in acquiring essential supplies, thereby facilitating their attendance at primary and secondary schools.</t>
  </si>
  <si>
    <t>Ministry of Social Development and Family Services</t>
  </si>
  <si>
    <t>MSDFS</t>
  </si>
  <si>
    <t>Social Welfare Division</t>
  </si>
  <si>
    <t>Senior Citizen Pension</t>
  </si>
  <si>
    <t>The Senior Citizens Pension (SCP) is one of the primary grants utilized by the GoRTT in protecting its vulnerable elderly citizens. Governed by the Senior Citizens Pension Act, this grant provides financial assistance to persons aged 65 years and over who meet the qualifying criteria for the grant as outlined in the legislation.</t>
  </si>
  <si>
    <r>
      <rPr>
        <sz val="10"/>
        <color rgb="FF000000"/>
        <rFont val="Arial"/>
        <scheme val="minor"/>
      </rPr>
      <t>Beneficiaries recorded as at September (the close of the financial year).
Values of Grants distributed:
Income band ($0-$2500.00) SCP Amt = $3,500.00. 
Income band ($2,500.01-$3,500.00) SCP Amt = $2,500.00.
Income band ($3,500.01-$4,500.00) SCP Amt = $1,500.00.
Income band ($4,500.01-$5,500.00) SCP Amt = $500.00</t>
    </r>
  </si>
  <si>
    <t>Beneficiaries recorded as at September (the close of the financial year). Values of Grants distributed:
Income band ($0-$2500.00) SCP Amt = $3,500.00. 
Income band ($2,500.01-$3,500.00) SCP Amt = $2,500.00.
Income band ($3,500.01-$4,500.00) SCP Amt = $1,500.00.
Income band ($4,500.01-$5,500.00) SCP Amt = $500.00</t>
  </si>
  <si>
    <t>Public Assistance Grant</t>
  </si>
  <si>
    <t>The Public Assistance Grant (PAG) is another avenue of social protection by which the GoRTT provides financial aid to the nation's vulnerable citizens. The PAG is provided to meet the needs of persons where the household income is deemed inadequate. This includes, but not limited to, unemployed individuals who are unable to work, or have little means of supporting themselves.</t>
  </si>
  <si>
    <r>
      <rPr>
        <sz val="10"/>
        <color rgb="FF000000"/>
        <rFont val="Arial"/>
        <scheme val="minor"/>
      </rPr>
      <t>Beneficiaries recorded as at September (The close of the financial year)
Values of Grants Distributed:
$1,300.00 for one (1) person, 
$1,550.00 for two (2) persons, 
$1,750.00 for three (3) persons and 
$1,900.00 for four (4) or more persons.</t>
    </r>
  </si>
  <si>
    <t>Disability Assistance Grant</t>
  </si>
  <si>
    <t>The Disability Assistance Grant (DAG) is a safety net programme where financial assistance is provided to the eligible and vulnerable citizens who fall within this demographic.</t>
  </si>
  <si>
    <t>Beneficiaries recorded as at September (the close of the financial year). Value of grant is $2,000.00</t>
  </si>
  <si>
    <t>Disability Assistance Grant - Minor</t>
  </si>
  <si>
    <t>This grant is payable where the assessment of a child is either severe or complete and where the disability is permanent in nature. Such certification shall come from a Paediatrician or other medical practitioner (Public Health) authorized by the Chief Medical Officer for this purpose, or from a Paediatric Specialist (Private Practitioner) registered with the Medical Board of Trinidad and Tobago.</t>
  </si>
  <si>
    <t>Beneficiaries recorded as at September (the close of the financial year). Value of grant is $1,500.00</t>
  </si>
  <si>
    <t>General Assistance Grant</t>
  </si>
  <si>
    <t xml:space="preserve">This programme offers a range of grants to citizens/legal residents who are in dire need of temporary assistance. </t>
  </si>
  <si>
    <t>Beneficiaries recorded as at September (the close of the financial year).</t>
  </si>
  <si>
    <t>Food Support Programme</t>
  </si>
  <si>
    <t>The Food Support Programme (FSP) is a short-term food assistance and development programme that targets vulnerable persons and families in need and have limited or no income. Recipients can purchase basic food items necessary to meet their daily nutritional requirements, thereby enhancing the health and dignity of their households and reducing the incidence of poverty.</t>
  </si>
  <si>
    <r>
      <rPr>
        <sz val="10"/>
        <color rgb="FF000000"/>
        <rFont val="Arial"/>
        <scheme val="minor"/>
      </rPr>
      <t>Beneficiaries recorded as at September (the close of the financial year).
Value of grants distributed:
1-3 persons = $510.00, 
4-5 persons = $650.00, 
6+ persons = $800.00</t>
    </r>
  </si>
  <si>
    <t>National Social Development Programme</t>
  </si>
  <si>
    <t>The National Social Development Programme is a social intervention that seeks to improve the standard of living conditions of citizens of Trinidad and Tobago, through the provision of basic infrastructure for essential utility services.</t>
  </si>
  <si>
    <r>
      <rPr>
        <sz val="10"/>
        <color rgb="FF000000"/>
        <rFont val="Arial"/>
      </rPr>
      <t xml:space="preserve">Value of Grants distributed: </t>
    </r>
    <r>
      <rPr>
        <b/>
        <sz val="10"/>
        <color rgb="FF000000"/>
        <rFont val="Arial"/>
      </rPr>
      <t>Minor House Repair Assistance (MHRA) Grant</t>
    </r>
    <r>
      <rPr>
        <sz val="10"/>
        <color rgb="FF000000"/>
        <rFont val="Arial"/>
      </rPr>
      <t xml:space="preserve"> provides up to $15,000.00 in materials only for the repair/upgrade of dwelling houses and up to $20,000.00 in materials only to effect repairs/upgrades in the event of a disaster; </t>
    </r>
    <r>
      <rPr>
        <b/>
        <sz val="10"/>
        <color rgb="FF000000"/>
        <rFont val="Arial"/>
      </rPr>
      <t>Sanitary Plumbing Assistance (SPA) Grant</t>
    </r>
    <r>
      <rPr>
        <sz val="10"/>
        <color rgb="FF000000"/>
        <rFont val="Arial"/>
      </rPr>
      <t xml:space="preserve"> provides up to $15,000.00 in materials only; </t>
    </r>
    <r>
      <rPr>
        <b/>
        <sz val="10"/>
        <color rgb="FF000000"/>
        <rFont val="Arial"/>
      </rPr>
      <t>House Wiring Assistance (HWS) Grant</t>
    </r>
    <r>
      <rPr>
        <sz val="10"/>
        <color rgb="FF000000"/>
        <rFont val="Arial"/>
      </rPr>
      <t>, up to $15,000.00.</t>
    </r>
  </si>
  <si>
    <t>National Family Services Division - Parenting Unit</t>
  </si>
  <si>
    <t>National Parenting Programme</t>
  </si>
  <si>
    <t>Parenting Workshops in Communities aim to strengthen existing parenting abilities to equip parents and guardians with the necessary resources that would promote child learning and development. Eligible participants are awarded a certificate of participation and following the training, parental support groups are formed to continue to provide an avenue for education, advice and long-term support. Parenting Workshops in Communities have been hosted in Moruga, Laventille, Princes Town, Siparia, La Horquetta and Blanchisseuse and many other communities.</t>
  </si>
  <si>
    <t>Ministry of Public Administration</t>
  </si>
  <si>
    <t>MPA</t>
  </si>
  <si>
    <t>Please note that the Ministry of Public Administration did not dispense any grants or public assistance service for fiscal 2020 - 2024.</t>
  </si>
  <si>
    <t>2020-2024</t>
  </si>
  <si>
    <t>Ministry of Finance</t>
  </si>
  <si>
    <t>MoF</t>
  </si>
  <si>
    <t>National Insurance Board of Trinidad and Tobago (NIBTT)</t>
  </si>
  <si>
    <t>Salary Relief Grant (SRG) (Phase I)</t>
  </si>
  <si>
    <t>The SRG, administered by NIBTT on behalf of the MoF provided relief to citizens whose employment had been terminated or suspended without pay or who had suffered loss of income as a result of the impact of COVID-19; and more specifically, those persons whose employment had been directly impacted by the health and safety measures introduced by the Government in response to the danger to public health generated by the COVID-19 pandemic.</t>
  </si>
  <si>
    <t>In 2020, the first Salary Relief Grants were issued to persons who experienced a loss of income over the period April-June 2020, with a ceiling of $1,500.00 per month for a period up to 3 months.</t>
  </si>
  <si>
    <t>Salary Relief Grant (SRG) (Phase II)</t>
  </si>
  <si>
    <t>Online applications for the SRG for May/June 2021 were invited with the launch of the online application e-portal on May 19, 2021. The deadline for the submission of applications was midnight July 9, 2021. However, persons with applications in progress at the deadline, had until midnight July 31, 2021 to complete and submit their applications.</t>
  </si>
  <si>
    <t>SME Loan Guarantee Programme (Phase I)</t>
  </si>
  <si>
    <t>The programme was designed to support those businesses with annual Gross Revenues between TT $6 million to TT $20 million and which has a minimum of five (5) employees.</t>
  </si>
  <si>
    <t>This $300 million Loan Guarantee Programme for Small and Medium Enterprises involved four (4) of the country's largest commercial banks administering and providing government-backed loans to SMEs. Under this Guarantee Programme, the Government is expected to pay interest on the SME loans, commencing 3 months after the launch of the programme and quarterly thereafter to maturity of the programme or the SMEs loans, whichever is later. Additionally, 75% of any Principal not repaid by the SME will be repaid to First Citizens Bank Limited - the programme's administrator, by the Government on demand, upon the SMEs failure to make such payment. (As at May 31, 2024, there were 18 repaid loans and 254 active loans.) ($27,975,000.00 represents the total principal guaranteed value.)</t>
  </si>
  <si>
    <t>2022-2024</t>
  </si>
  <si>
    <t>SME Loan Guarantee Programme (Phase II)</t>
  </si>
  <si>
    <t>The programme was designed to support those businesses with annual Gross Revenues between $500,000.00 and $25 million.</t>
  </si>
  <si>
    <t>Phase II of the SME Loan Guarantee Programme was designed and approved in 2021 as a result of participating banks recognizing that applications were not transitioning to successful disbursements under Phase I. Phase II was subsequently finalized in September 2021 at a value of $196.0 million. (The 733 borrowers comprise 5 repaid loans and 728 active loans.) ($152,848,266.57 represents the total principal guaranteed value)</t>
  </si>
  <si>
    <t>Loan by Loan Guarantee Programme</t>
  </si>
  <si>
    <t>The programme was implemented primarily to provide a stable and favourable debt market for SMEs guaranteeing up to 80% of loans made available to SMEs.</t>
  </si>
  <si>
    <t>State funding was capped at $500 million as cash collateral to be disbursed in three tranches. (Of the 166 active loans, there is 1 repaid loan.) ($132,199,218.63 represents the total principal guaranteed value)</t>
  </si>
  <si>
    <t>Credit Union Emergency Income Loan Facility</t>
  </si>
  <si>
    <t>This TT $100 million Credit Union Facility was undertaken to allow credit unions to provide COVID-19 Emergency Income Loans to affected nationals and residents who are members, on concessionary terms.</t>
  </si>
  <si>
    <t>Under this Facility, Credit Unions utilised their liquidity to advance the loans and sought reimbursement, on a monthly basis, from the Ministry of Finance in the amount that was advanced. 
It should be noted that the loans advanced by the credit unions in the amount of TT$544,817.16 in respect of the loss of income or earnings period March to May 2020, were reimbursed in full by the Government of the Republic of Trinidad and Tobago (GoRTT).
For the period June to December 2020, eleven (11) loans in the amount of TT$126,000.00 were advanced by credit unions and remains to be reimbursed by GoRTT upon the execution of the Amendment Agreements. It should be noted that no further loans were advanced.
In addition to the above, as stipulated in the agreements with the credit unions, the credit unions shall make quarterly payments of capital and interest to GoRTT and the League or the CFF, based on amount collected from repayment of principal and interest by borrowers. 
As at May 31, 2024, payments consisting of principal and interest in the amount of TT $451,574.25 were remitted to GoRTT by credit unions.</t>
  </si>
  <si>
    <t>Ministry of Works and Transport</t>
  </si>
  <si>
    <t>MOWT</t>
  </si>
  <si>
    <t>General Administration</t>
  </si>
  <si>
    <t>Fuel Relief Grant - Maxi Taxi Operators</t>
  </si>
  <si>
    <t>For the payment of a fuel relief grant in the sum of $2,000.00 to each qualified, registered Maxi-Taxi owner as a relief measure given the restrictions on seating capacity for all forms of public transportation, inclusive of Maxi-Taxis, implemented by the Government of Trinidad and Tobago in response to the 2019 Novel Coronavirus (COVID) pandemic.</t>
  </si>
  <si>
    <t>One-time grant for fuel relief</t>
  </si>
  <si>
    <t>Fuel Relief Grant - Taxi Operators</t>
  </si>
  <si>
    <t>For the payment of a one-time fuel relief grant in the sum of $750.00 to each qualified, registered H-Taxi owner to mitigate the economic impact emanating from the 2019 Novel Coronavirus (COVID) pandemic restrictions.</t>
  </si>
  <si>
    <t>Ministry of Sport and Community Development</t>
  </si>
  <si>
    <t>MSCD</t>
  </si>
  <si>
    <t>Grants Unit</t>
  </si>
  <si>
    <t>Sport Non-Profit Institutions (NPI)</t>
  </si>
  <si>
    <t>Grants to National Sporting Organisations and Sport Serving Bodies and Individuals in the Sports Category Community Activities and Social Events. Grants were provided for: 36 National Sporting Bodies under the MSCD; The Trinidad and Tobago Olympic Committee (TTOC) received funding for the Tokyo Olympics in 2021 and Paris Olympics in 2024; Individuals and Organisations; Grants to High-Performance Athletes/Elite Athlete Assistance Programme (EAAP); NGB/NSB - National Sporting Bodies.</t>
  </si>
  <si>
    <t>Community Action for Revival Empowerment (CARE) Fund</t>
  </si>
  <si>
    <t>Funding under the Community Action for Revival Empowerment (CARE) Fund covers four categories of community initiatives: 1) Health and Wellness; 2) Furniture and equipment; 3) Community activities and social events; 4) Developmental Projects</t>
  </si>
  <si>
    <t>National Incentives and Rewards</t>
  </si>
  <si>
    <t>The Rewards and Incentives Programme provides an avenue to recognise local sports icons for their hard work and patriotism to encourage our upcoming and developing sporting athletes.</t>
  </si>
  <si>
    <t>Sports Company of Trinidad and Tobago (SporTT) - Grants Unit</t>
  </si>
  <si>
    <t>SporTT</t>
  </si>
  <si>
    <t>The SporTT is an agency, under the Ministry of Sport and Community Development responsible for the development of sports and the sports industry in Trinidad and Tobago. Assistance was given to the 15 National Governing Bodies (NGBs) under SporTT.</t>
  </si>
  <si>
    <t>Office of the Prime Minister - National Aids Coordinating Committee</t>
  </si>
  <si>
    <t>OPM - NACC</t>
  </si>
  <si>
    <t>National Aids Coordinating Committee (NACC)</t>
  </si>
  <si>
    <t>NACC's Interim Relief Assistance for HIV Community affected by COVID 19</t>
  </si>
  <si>
    <t>Provide financial assistance to NGOs in the sum not exceeding fifty thousand dollars to assist with meeting the interim survival needs of persons in the HIV Community who are struggling during the COVID 19 lockdown period.</t>
  </si>
  <si>
    <t>Organizations received hampers containing various household and food supplies . These Included: ComTalk International (110 hampers)(4 baby bags), Friends for Life (11 hampers), TTCW (28 hampers), MRFTT (10 hampers), POSGH (5 hampers), GROOTSTT (11 hampers) and TTTC (44 hampers), 4Less (4 hampers).</t>
  </si>
  <si>
    <t>NGO grant COVID 19 food intervention</t>
  </si>
  <si>
    <t>To assist GROOTS TT in providing food items during COVID 19</t>
  </si>
  <si>
    <t>NGO Grant for World AIDS Day</t>
  </si>
  <si>
    <t>To assist in World AIDS day initiatives done by ComTALK International</t>
  </si>
  <si>
    <t>NACC's Intervention to support PLHIV affected by COVID 19</t>
  </si>
  <si>
    <t>A part of the interim NACC/COVID-19 relief, assisting the Trinidad and Tobago Community for Positive Women (TTCW) in facilitating COVID-19 relief for people living with HIV (PLHIV); also assisting Friends for Life in facilitating food security to PLHIV as part of the COVID-19 relief.</t>
  </si>
  <si>
    <t>NGO grant for World AIDS Day</t>
  </si>
  <si>
    <t>To assist in World AIDS Day initiatives done by Imani Bet Knesset Foundation</t>
  </si>
  <si>
    <t>NACC's Interim Relief Assistance to Red Cross T&amp;T for the HIV Community affected by COVID 19</t>
  </si>
  <si>
    <t>To provide further relief to support vulnerable people living with HIV (PLHIV) and at-risk key population groups affected by COVID 19</t>
  </si>
  <si>
    <t>Assistance for the creation of four (4) videos for World AIDS day</t>
  </si>
  <si>
    <t xml:space="preserve">To provide further support for World AIDS day to SIPOs International 
</t>
  </si>
  <si>
    <t xml:space="preserve">Videos released on Zero Discrimination Day: Just a Hug, Just a test, Just a ticket, Just a drink  </t>
  </si>
  <si>
    <t>Intervention to Support Cyril Ross Children's Home</t>
  </si>
  <si>
    <t xml:space="preserve">Originally intended for use in supporting the CRTF, to be reapplied for settlement of unpaid salaries owed to staff of the Cyril Ross Children's Home (CRCH) executed under the administrative oversight of the NACC Secretariat- Grant to St Vincent De Paul Society </t>
  </si>
  <si>
    <t>Financial Intervention to support the Cyril Ross Children's Home</t>
  </si>
  <si>
    <t>To support the payment of salaries to staff of the Cyril Ross Children's Home (CRCH) over the period October 2022 to June 2023- Grant to St Vincent De Paul Society</t>
  </si>
  <si>
    <t>ComTALK International Community Sensitization Valencia</t>
  </si>
  <si>
    <t>To assist the ComTALK International Community sensitization Valencia</t>
  </si>
  <si>
    <t>CAISO Online Behaviour change communication to the LGBTI community</t>
  </si>
  <si>
    <t>To Assist the CAISO Online Behaviour change communication to the LGBTI community</t>
  </si>
  <si>
    <t>Establishment of CHANTT to support Trinidad and Tobago's National Response to HIV and AIDS</t>
  </si>
  <si>
    <t xml:space="preserve">The Execution of a contract between the Office of the Prime Minister, National AIDS Coordinating Committee (NACC) and the Caribbean Regional Network of People Living with HIV/AIDS (CRN+) for fulfilment of the administrative services related to the establishment of a Coalition of the HIV and AIDS NGOs of Trinidad and Tobago (CHANTT). </t>
  </si>
  <si>
    <t>Ministry of Tourism, Culture and the Arts</t>
  </si>
  <si>
    <t>MTCA</t>
  </si>
  <si>
    <t>Grants and Sponsorship</t>
  </si>
  <si>
    <t>Emergency Relief Grant</t>
  </si>
  <si>
    <t>An emergency relief grant in the amount of $5,000.00 was provided to artistes and creatives that were affected by the Covid-19 pandemic and resulted in loss of income through the cancellation of exhibitions, classes, conferences, workshops and other related cultural activities.</t>
  </si>
  <si>
    <t>Disbursed</t>
  </si>
  <si>
    <t>Culture and Creative Arts Fund</t>
  </si>
  <si>
    <t>To provide funding for projects and initiatives undertaken by arts and cultural organizations and nongovernmental organizations, community groups, faith-based organizations, artists and cultural workers which contribute to festival development and the promotion of local art forms, development of competencies in the arts, the professional development of artists, heritage development and the development of cultural industries.</t>
  </si>
  <si>
    <t>No disbursement due to the Covid-19 pandemic.</t>
  </si>
  <si>
    <t>Unsponsored Steelband Grant</t>
  </si>
  <si>
    <t>To provide financial support to unsponsored steelbands in preparation for and participation in Carnival.</t>
  </si>
  <si>
    <t>Cultural Organizations Grant for Carnival</t>
  </si>
  <si>
    <t>To provide financial support to cultural entities for Carnival.</t>
  </si>
  <si>
    <t>National Days and Festivals Fund</t>
  </si>
  <si>
    <t xml:space="preserve">To provide funding to the organizations that commemorate the National Days and Festivals in Trinidad and Tobago. </t>
  </si>
  <si>
    <t>Approved. Awaiting confirmed releases to process disbursements.</t>
  </si>
  <si>
    <t>Sponsorship</t>
  </si>
  <si>
    <t>To provide funding to festivals and events which showcase destination Trinidad and Tobago’s local culture, cuisine, craft sport and entertainment,  journalistic and marketing endeavours that promote destination Trinidad and Tobago as well as Cultural, Tourism and Trade Business Shows.</t>
  </si>
  <si>
    <t>Approved. Awaiting confirmed releases to process disbursement.</t>
  </si>
  <si>
    <t>Office of the Prime Minister - Gender and Child Affairs</t>
  </si>
  <si>
    <t>OPM - GCA</t>
  </si>
  <si>
    <t>Gender and Child Affairs Division</t>
  </si>
  <si>
    <t>One-Off Grants</t>
  </si>
  <si>
    <t>The One-Off Grant is a one-time payment to a Civil Society Organisation or individual to assist in the execution of a particular Gender, Child, or HIV and AIDS related initiative.</t>
  </si>
  <si>
    <t>Office of the Prime Minister</t>
  </si>
  <si>
    <t>Grant Funding to Support Food Distribution Efforts for Covid-19</t>
  </si>
  <si>
    <t>To provide support to vulnerable populations whose incomes have been negatively impacted by the Covid-19 pandemic.</t>
  </si>
  <si>
    <t>In Trinidad and Tobago, Faith-Based Organisations (FBO) have traditionally played an important role in the political, social and economic life of the country which has been imperative in the development process. These organisations, which are highly valued and legitimised by their communities, are capable of providing essential services to the most vulnerable populations at the grassroots level. In this regard, the FBO community was considered to be integral to the national COVID-19 pandemic response because of its ability to facilitate wide geographical coverage within the shortest possible time to affected populations.
The Emergency Food Support Measure fell within the remit of the OPM's Strategic Work Plan "to improve the quality of life of men and women, boys and girls at all levels of society." On a national level, the initiative was also strategically aligned to Theme 1 of the National Development Strategy of Trinidad and Tobago, 'Putting people first; nurturing our greatest asset,' and, on a global level, aligned with the attainment of Sustainable Development Goal 2 'Zero Hunger.'</t>
  </si>
  <si>
    <t>Payment Per Child (Grant given to State Homes)</t>
  </si>
  <si>
    <t>The Government of Trinidad and Tobago has committed to provide support, financial and otherwise, to children placed by the State for care and protection at children's homes. In November 2016, the Payment Per Child (PPC) was approved by Cabinet to take effect from December 1, 2016, for the upkeep and maintenance of children assigned to a private community residence (CR). An agreement was also made to provide a grant to CRs to cover electricity and water rates. Cabinet, by Minute No. 1692 of November 3, 2016 also agreed to the additional $2000.00 per child to be used to cover the medical diagnostic and other medical treatment needs that cannot be met in a timely manner by the Public Health Care System, subject to the approval of the child's need for the services by the Children's Authority of Trinidad and Tobago, and 50% of the cost of the bills associated with water and electricity at community residences be met by Government.</t>
  </si>
  <si>
    <t>Non-Governmental Organizations</t>
  </si>
  <si>
    <t xml:space="preserve">The subvention from the Government of the Republic of Trinidad and Tobago, is currently disbursed through the Office of the Prime Minister, Gender and Child Affairs every quarter provided that quarterly monitoring reports are provided.  </t>
  </si>
  <si>
    <t>Large Community Residences</t>
  </si>
  <si>
    <t>The Community Residences, which are Children's Homes (CH), provide care and protection for vulnerable children as a result of decisions from the Children Court and the Children's Authority of Trinidad and Tobago (CATT). In addition to general basic care, these CHs are populated with trauma-exposed children who require therapeutic services provided by specialized professionals. The maintenance of adequate care would have a positive effect on the development of the child and augers well for more positive outcomes on the child attaining adulthood.</t>
  </si>
  <si>
    <t>Non Governmental Organizations</t>
  </si>
  <si>
    <t>Ministry of National Security</t>
  </si>
  <si>
    <t>MNS</t>
  </si>
  <si>
    <t>Criminal Injuries Compensation Board (CICB)</t>
  </si>
  <si>
    <t>Awards of Compensation</t>
  </si>
  <si>
    <t>Provides compensation to persons or the dependents of persons who suffered injury as a direct result of a crime of violence.</t>
  </si>
  <si>
    <t>Ministry of Labour</t>
  </si>
  <si>
    <t>MoL</t>
  </si>
  <si>
    <t>National Service</t>
  </si>
  <si>
    <t>Retiree Adolescent Partnership Programme (R.A.P.P.)</t>
  </si>
  <si>
    <t>The Retiree Adolescent Partnership Programme (RAPP) is a community-oriented programme which utilizes the skills and expertise of retired persons, in addition to other suitable members of the community, to provide support, mentorship and supervision for youth. Participants are selected through recommendations from schools, members of the community and/or parents. Priority is given to “at-risk” youth who are low academic performers, lack parental guidance and support and/or after-school supervision.</t>
  </si>
  <si>
    <t>Prior Learning Assessment Recognition (P.L.A.R.)</t>
  </si>
  <si>
    <t>The Prior Learning Assessment and Recognition (PLAR) initiative is a formal assessment and recognition strategy for skilled individuals between the ages 16-35, who would not have been afforded the opportunity to have their competence assessed and recognised through formal certification. Through the PLAR process, skilled workers from the youth demographic without certification may obtain the Trinidad and Tobago National Vocational Qualification (TTNVQ) or a Caribbean Vocational Qualification (CVQ) as either a Full qualification or Unit awards.</t>
  </si>
  <si>
    <t>Civilian Conservation Corps (CCC)</t>
  </si>
  <si>
    <t>To provide a level of training to young adults who would have been considered as unemployable thereby, providing a level of mentorship along with a skill of choice. This is geared towards each individual becoming certified in their field of study whereby they are now employed or employable. The CCC is designed to empower socially marginalized young adults between the ages of 16 and 25.</t>
  </si>
  <si>
    <t>Note: Two Cycles were trained in this Fiscal Six (6) Months per Cycle.</t>
  </si>
  <si>
    <t>HOIST Tower Crane Operations Programme</t>
  </si>
  <si>
    <t>The Tower Crane Operations program provided a thorough understanding of tower cranes through a blend of classroom theory and practical training, featuring regular evaluations and interventions from both in-class and on-field activities. Its primary goal is to produce proficient and confident tower crane operators who can ensure workplace safety. Targeting individuals aged 18 to 35 in Trinidad and Tobago, the program aims to enhance youth employability, support their transition into adulthood, and enable them to contribute significantly to sustainable national development.</t>
  </si>
  <si>
    <t>Drilling Rig Operations (DROP)</t>
  </si>
  <si>
    <t>This programme imparts essential knowledge, skills, and abilities for the safe and effective operation of foundation drilling rigs across industrial, commercial, and residential projects. Participants will gain a comprehensive understanding of various installations, systems, equipment, hand tools, and power-operated machines used in rigging.</t>
  </si>
  <si>
    <t>Introductory Linesman Training/Introductory Line Clearer Training</t>
  </si>
  <si>
    <t>To provide Fifty (50) young nationals 18-35 with the knowledge, skill and technique to perform Overhead Line Construction and Maintenance as well as the relevant skills to conduct vegetation management in a safe and efficient manner according to safety regulatioons</t>
  </si>
  <si>
    <t>A Music Production and Life Skills Initiative for Youth Development (AMPLIFY)</t>
  </si>
  <si>
    <t>To provide one hundred nationals 18-35 years old with training skills in Music Production Courses. Students will complete training in either Audio Recording and Editing for Video or Digital Audio Workshop (DAW)</t>
  </si>
  <si>
    <t>To increase the intake of participants from one hundred (100) participants to approximately three (300) nationals from 16-35 years old who aspire in the fields of media and music and, more broadly, entertainment.</t>
  </si>
  <si>
    <t>Military-Led Academic Training Programme (MiLAT)</t>
  </si>
  <si>
    <t>To prepare young men between the ages of 16 to 20 to be positive contributors to society within two years of residency, encapsulating life skills, CSEC certifications, mentorship and national pride.</t>
  </si>
  <si>
    <t>Geriatric Adolescent Partnership Programme (GAPP)</t>
  </si>
  <si>
    <t xml:space="preserve">GAPP facilitates the development of strong, social and societal ties between elderly and young persons.  As participants of the Programme, young persons’ provide companionship and geriatric care services in exchange for mentorship and other opportunities for their intrapersonal development of a caring and nurturing value system.
The major function of the Programme is primarily to build a bridge between the youth and elderly through skills development of vulnerable adolescents in communities with para-healthcare professional training, involving both theory and practical components.
Secondly, through elderly care, successful graduates of the training programme matriculate into an internship phase and are placed in the private homes of elderly nationals. In this phase, their skills are tested and nurtured through the implementation of care plans for the elderly. </t>
  </si>
  <si>
    <t>No. of Beneficiaries = 622-Caregivers,1090-Clients</t>
  </si>
  <si>
    <t>No. of Beneficiaries = 619 Caregivers, 1050- Clients</t>
  </si>
  <si>
    <t>No. of Beneficiaries = 613 Caregivers, 1019- Clients</t>
  </si>
  <si>
    <t>No. of Beneficiaries = 628 Caregivers, 1026-Clients</t>
  </si>
  <si>
    <t>2023-2025</t>
  </si>
  <si>
    <t>Youth Division</t>
  </si>
  <si>
    <t xml:space="preserve">Youth and Women in Agriculture </t>
  </si>
  <si>
    <t>Equipping youths between the ages of 16-35 years with the requisite theoretical and practical knowledge required to establish contemporary aquaculture farming enterprises.</t>
  </si>
  <si>
    <t>2021-2024</t>
  </si>
  <si>
    <t xml:space="preserve">National Entrepreneurship Development Company Limited (NEDCO) - Programme Implementation Unit </t>
  </si>
  <si>
    <t>The Youth Agricultural Homestead Programme</t>
  </si>
  <si>
    <t xml:space="preserve">Successful participants of The Youth Agricultural Homestead Programme are given a start-up grant to purse their agricultural businesses based on the extensive agricultural training they received while enrolled in the programme. </t>
  </si>
  <si>
    <t xml:space="preserve">The Youth Aquaculture Project </t>
  </si>
  <si>
    <t>95 participants are enrolled in Cohort 1 and are expected to graduate at the start of FY25. Cohort 2 began on September 23, 2024, with 100 students enrolled in the program.</t>
  </si>
  <si>
    <t>Ministry of Foreign and CARICOM Affairs</t>
  </si>
  <si>
    <t>MOFCA</t>
  </si>
  <si>
    <t>The Ministry of Foreign and CARICOM Affairs wishes to advise
that it has not issued any grants nor has it facilitated any public assistance services
between Fiscal 2020 and Fiscal 2024.</t>
  </si>
  <si>
    <t>Ministry of Energy and Energy Industries</t>
  </si>
  <si>
    <t>MEEI</t>
  </si>
  <si>
    <t>National Energy Corporation of Trinidad and Tobago Limited - Corporate Communications</t>
  </si>
  <si>
    <t>Sponsorship - Solar PV installation training for La Brea residents (October 2021)</t>
  </si>
  <si>
    <t>This initiative empowers participants to reduce energy consumption, promote sustainability, and drive the energy transition through hands-on knowledge of energy-saving tools and practices.</t>
  </si>
  <si>
    <t>Sponsorship - Purchase and installation of online water cooler systems at the University of the West Indies (UWI), St. Augustine campus</t>
  </si>
  <si>
    <t>To support the development of an affordable, on-campus water access solution for students, promoting convenience, health, and well-being while reducing the need for off-campus resources.</t>
  </si>
  <si>
    <t>Sponsorship - NLCL Under-19 Community Cup</t>
  </si>
  <si>
    <t>To strengthen stakeholder relations and promote local sports development within fenceline communities.</t>
  </si>
  <si>
    <t>Donation to the Mayaro Past Pupils Association's 2021 SEA Awards</t>
  </si>
  <si>
    <t>To strengthen stakeholder relations, promote youth development and educational advancement within fenceline communities.</t>
  </si>
  <si>
    <t>Donation to the Sobo Village Council's annual children Christmas event</t>
  </si>
  <si>
    <t>To strengthen stakeholder relations and engagement within fenceline communities.</t>
  </si>
  <si>
    <t>Donation to the Sobo Village Council's Fencing for the Sobo Recreation Ground Project</t>
  </si>
  <si>
    <t>To strengthen stakeholder relations, engagement and social development within fenceline communities.</t>
  </si>
  <si>
    <t>Donation to the La Brea Police Youth Club's annual Christmas event</t>
  </si>
  <si>
    <t>Donation to Mayaro Rio Claro Regional Corporation's  Christmas Hamper Drive</t>
  </si>
  <si>
    <t>To strengthen stakeholder relations and promote social development and engagement within fenceline communities.</t>
  </si>
  <si>
    <t>Donation to the St. James Police Youth Club's  Christmas Fundraiser Initiative</t>
  </si>
  <si>
    <t>To strengthen stakeholder relations and promote youth development and engagement.</t>
  </si>
  <si>
    <t>Donation to the Mayaro Past Pupils Association's Christmas Hamper Drive for youth</t>
  </si>
  <si>
    <t>To strengthen stakeholder relations and promote youth development and engagement within fenceline communities.</t>
  </si>
  <si>
    <t>National Energy Corporation of Trinidad and Tobago Limited - Leadership, Talent and Culture</t>
  </si>
  <si>
    <t xml:space="preserve">Faculty of Engineering Prizes and Awards (University of the West Indies (UWI), St. Augustine campus) </t>
  </si>
  <si>
    <t>Sponsorship of Prizes for Faculty of Engineering Annual Prize and Awards Ceremony</t>
  </si>
  <si>
    <t>Platinum Sponsorship - American Chamber of Commerce of Trinidad and Tobago's (AMCHAM T&amp;T's) HSSE Conference &amp; Exhibition 2021</t>
  </si>
  <si>
    <t>To showcase the NGC Group's operations, explore new business opportunities, engage with industry professionals while sharing best practices, and promoting regional safety and resilience.</t>
  </si>
  <si>
    <t>This figure represents National Energy's portion of the expenses paid to AMCHAM T&amp;T by NGC, which coordinated the participation of the Group's member companies.</t>
  </si>
  <si>
    <t>Sponsorship - Prime Minister Charity Golf Classic 2021 Golf Tournament</t>
  </si>
  <si>
    <t>To support charitable causes and initiatives in Trinidad and Tobago, contributing to the community by helping to fund projects that make a positive impact on local welfare and development.</t>
  </si>
  <si>
    <t>This contribution was made in 2022 due to the event's postponement to that year</t>
  </si>
  <si>
    <t>Platinum Sponsorship of the Energy Chamber of Trinidad and Tobago's (ECTT's) 2022 Caribbean Sustainable Energy Conference</t>
  </si>
  <si>
    <t>To showcase the NGC Group's operations, explore new business opportunities, engage with industry professionals, and demonstrate commitment to advancing sustainable energy and driving change in the Caribbean energy landscape.</t>
  </si>
  <si>
    <t>This figure represents National Energy's portion of the expenses paid to ECTT by NGC, which coordinated the participation of the Group's member companies.</t>
  </si>
  <si>
    <t>Platinum Sponsorship - Suriname Energy, Oil and Gas Summit and Exhibition 2022</t>
  </si>
  <si>
    <t>To showcase National Energy's and the wider NGC Group's operations in one of the world’s leading oil and gas hotspots, attract new investment opportunities, engage with industry professionals, and demonstrate commitment to to advancing business growth within the regional energy sector.</t>
  </si>
  <si>
    <t>Value of USD $21,000.00 converted to TTD using exchange rate of 6.77</t>
  </si>
  <si>
    <t>Donation to the Rotaract Club of Piarco's (U.W.I's) Food Drive Project</t>
  </si>
  <si>
    <t>To strengthen stakeholder relations and promote community development and welfare.</t>
  </si>
  <si>
    <t>National Energy Bursary (University of the West Indies (UWI), St. Augustine campus)  - Academic year 2020/2021 &amp; 2021/2022</t>
  </si>
  <si>
    <t>1. This bursary is open to residents of National Energy's fenceline communities of Mayaro and Guayaguayare registered in any Faculty from Year I - V at UWI, St. Augustine campus. 2. To strengthen stakeholder relations, promote community development and educational advancement.</t>
  </si>
  <si>
    <t>National Energy Bursary (University of the West Indies (UWI), St. Augustine campus) - Academic year 2022/2023</t>
  </si>
  <si>
    <t>Sponsorship - Installation of Solar Photovoltaic System within the Faculty of Engineering at the University of the West Indies (UWI), St. Augustine campus</t>
  </si>
  <si>
    <t>To advance National Energy's and NGC CNG’s commitment to renewable energy, energy efficiency, and support the country’s transition to a low carbon future.</t>
  </si>
  <si>
    <t>Sponsorship - Energy Efficiency Audit Training for La Brea residents</t>
  </si>
  <si>
    <t>Donation to the Mayaro Past Pupils Association's  2022 SEA Awards</t>
  </si>
  <si>
    <t>Donation to the Trinidad and Tobago Transparency Institute's (TTTI's) Annual Fundraising Dinner</t>
  </si>
  <si>
    <t>To contribute to the TTTI's efforts in reducing corruption and enacting reforms in national systems, institutions, and laws. This aligns with National Energy’s commitment to fostering positive societal change.</t>
  </si>
  <si>
    <t>Donation to the Trinidad and Tobago Coalition of Services Industries' (TTCSI's) Annual General  Meeting  Luncheon</t>
  </si>
  <si>
    <t>To support initiatives that enhance the nation’s services sector and provide valuable networking opportunities. This contribution aligns with National Energy’s goal to stay informed on emerging trends and inform future business decisions.</t>
  </si>
  <si>
    <t>Donation to the Milton Presbyterian Primary School's Annual Graduation Ceremony</t>
  </si>
  <si>
    <t xml:space="preserve">Sponsorship - Cricket team uniforms for Biche Sports Club </t>
  </si>
  <si>
    <t>Sponsorship - Football team uniforms for Newlands Sports Warriors Club</t>
  </si>
  <si>
    <t>Sponsorship - La Romaine Inaugural Golf Tournament</t>
  </si>
  <si>
    <t>To strengthen stakeholder relations and promote community engagement and local sports development.</t>
  </si>
  <si>
    <t>Donation to the Mayaro Rio Claro Regional Corporation's MRCRC Corporation Week</t>
  </si>
  <si>
    <t>Donation to the La Brea Police Youth Club's Clubhouse and Youth Empowerment Centre Grand Opening and Community Fair</t>
  </si>
  <si>
    <t>To strengthen stakeholder relations and promote youth development within fenceline communities.</t>
  </si>
  <si>
    <t>Donation to the Department of Chemical Engineering's (UWI, St. Augustine campus)
“Safety and Sustainability” session</t>
  </si>
  <si>
    <t>To strengthen stakeholder relations and promote sustainable energy and energy efficiency education.</t>
  </si>
  <si>
    <t>Donation to the Laventille Community Children’s Project's (LCCP's) Donation Drive for students</t>
  </si>
  <si>
    <t>To strengthen stakeholder relations, promote youth development and educational advancement.</t>
  </si>
  <si>
    <t xml:space="preserve">Donation to the Mayaro Past Pupils Association's  Charity and Pandemic Awareness Event </t>
  </si>
  <si>
    <t>Sponsorship of Prizes  for Faculty of Engineering Annual Prize and Awards Ceremony</t>
  </si>
  <si>
    <t>Gold Sponsorship - 2023 International Energy Conference and Expo Guyana</t>
  </si>
  <si>
    <t>1. This initiative is aligned with  National Energy's mandate, as appointed by the Ministry of Energy and Energy Industries (MEEI), to promote Trinidad and Tobago’s energy services. 2. To showcase National Energy's and the wider NGC Group's operations, build strategic alliances and promote regional and international business expansion.</t>
  </si>
  <si>
    <t>Value of USD $20,000.00 converted to TTD using exchange rate of 6.77</t>
  </si>
  <si>
    <t>Sponsorship - The Department of Mathematics and Statistics' (UWI St. Augustine campus) UWI Math Fair</t>
  </si>
  <si>
    <t xml:space="preserve">Donation to the Hillview College Dragon Boat Team re participation in the 2023 Pan American Club Crew
Championships </t>
  </si>
  <si>
    <t>To strengthen stakeholder relations and promote youth development.</t>
  </si>
  <si>
    <t>Platinum Sponsorship - American Chamber of Commerce of Trinidad and Tobago's (AMCHAM T&amp;T's) HSSE Conference &amp; Exhibition 2023</t>
  </si>
  <si>
    <t xml:space="preserve">This figure represents National Energy's portion of the expenses paid to AMCHAM T&amp;T by NGC, which coordinated the participation of the Group's member companies. </t>
  </si>
  <si>
    <t>Platinum Sponsorship - Energy Chamber of Trinidad and Tobago's (ECTT's) T&amp;T Energy Conference 2023</t>
  </si>
  <si>
    <t xml:space="preserve">To showcase the NGC Group's operations, explore new business opportunities and engage with industry professionals while sharing best practices, </t>
  </si>
  <si>
    <t>Platinum Sponsorship of the Energy Chamber of Trinidad and Tobago's (ECTT's) 2023 Caribbean Sustainable Energy Conference</t>
  </si>
  <si>
    <t>Platinum Sponsorship - Suriname Energy, Oil and Gas Summit and Exhibition 2023</t>
  </si>
  <si>
    <t>1. This initiative is aligned with National Energy's mandate, as appointed by the Ministry of Energy and Energy Industries (MEEI), to promote Trinidad and Tobago’s energy services. 2. To showcase National Energy's and the wider NGC Group's operations in one of the world’s leading oil and gas hotspots, attract new investment opportunities, engage with industry professionals, and demonstrate commitment to to advancing business growth within the regional energy sector.</t>
  </si>
  <si>
    <t>Value of USD $12,000.00 converted to TTD using exchange rate of 6.77</t>
  </si>
  <si>
    <t>Donation to the Mayaro Past Pupils Association's  2023 SEA Awards</t>
  </si>
  <si>
    <t>Sponsorship - Prime Minister Charity Golf Classic 2023 Golf Tournament</t>
  </si>
  <si>
    <t>Bronze Sponsorship - 2023 Latin American and Caribbean Petroleum Engineering Conference</t>
  </si>
  <si>
    <t>This initiative is aligned with National Energy's strategic focus on decarbonization and reinforcing its role in the regional energy transition.</t>
  </si>
  <si>
    <t>Value of USD $5,000.00 converted to TTD using exchange rate of 6.77</t>
  </si>
  <si>
    <t>Donation to the La Brea Police Youth Club's Homework Centre Launch</t>
  </si>
  <si>
    <t>To strengthen stakeholder relations and promote youth development and education within fenceline communities.</t>
  </si>
  <si>
    <t>Donation to the Energy Chamber of Trinidad and Tobago's (ECTT's) PLEA Passport Assessment Literacy Programme</t>
  </si>
  <si>
    <t>To strengthen stakeholder relations and promote educational advancement.</t>
  </si>
  <si>
    <t>Silver Sponsorship - Trinidad and Tobago Coalition of Services Industries' (TTCSI's) Doing Business with the World Series</t>
  </si>
  <si>
    <t>To support knowledge sharing, enhance Trinidad and Tobago’s export services capacity, and promote the country’s energy services on the global stage.</t>
  </si>
  <si>
    <t>Sponsorship - Ministry of Education's (MOE's) Compact to Impact: Reduce Space Occupied by
Waste Initiative</t>
  </si>
  <si>
    <t>This initiative is aligned with National Energy’s CSR objectives to support innovation and sustainability in local education.</t>
  </si>
  <si>
    <t>Silver Sponsorship - The Shelter Fundraiser and Auction Event</t>
  </si>
  <si>
    <t>To promote social responsibility and creating positive community impact.</t>
  </si>
  <si>
    <t>Sponsorship - Caribbean Girls In Technology Programme</t>
  </si>
  <si>
    <t>To strengthen stakeholder relations and promote youth development and educational advancement in local communities.</t>
  </si>
  <si>
    <t>Sponsorship - UWI Development and Endowment Fund's (UWIDEF Trinidad and Tobago's) Golf Charity Challenge 2023</t>
  </si>
  <si>
    <t>To support the UWIDEF’s fundraising efforts for student bursaries, aligning with National Energy’s commitment to youth development and education in Trinidad and Tobago.</t>
  </si>
  <si>
    <t>Silver Sponsorship - Trinidad &amp; Tobago Hydrogen Research Collaborative's (H2RC's) Green Hydrogen Symposium</t>
  </si>
  <si>
    <t>To reinforce National Energy’s commitment to green energy, sustainable development, and promoting the country’s energy transition.</t>
  </si>
  <si>
    <t>National Energy Bursary (University of the West Indies (UWI), St. Augustine campus) - Academic year 2023/2024</t>
  </si>
  <si>
    <t>Donation to Queen's Royal College (QRC) students attending the UNFCCC Decarbonize Student Leadership Summit</t>
  </si>
  <si>
    <t>To promote youth development and support sustainability initiatives.</t>
  </si>
  <si>
    <t>Donation to the Mayaro Past Pupils Association's  Christmas Event for youth</t>
  </si>
  <si>
    <t>Donation to the Trinidad &amp; Tobago Emergency Mutual Aid Scheme's (TTEMAS') 40th Anniversary 
Celebration</t>
  </si>
  <si>
    <t>To strengthen stakeholder relations and recognize TTEMAS' role and contribution to providing emergency response assistance and training to National Energy.</t>
  </si>
  <si>
    <t>Donation to the Queen's Royal College (QRC) Science Block Restoration Project</t>
  </si>
  <si>
    <t>To support youth development and education in Trinidad and Tobago.</t>
  </si>
  <si>
    <t>Bronze Sponsorship - The Caribbean Energies and Investment Summit 2023</t>
  </si>
  <si>
    <t>To strengthen National Energy's presence in the regional energy sector, support sustainable infrastructure, align with energy transition initiatives, and foster strategic partnerships.</t>
  </si>
  <si>
    <t>Value of USD $2,550.00 converted to TTD using exchange rate of 6.77</t>
  </si>
  <si>
    <t>Sponsorship - NLCL Concept Coaching Community Summer Cup 2023</t>
  </si>
  <si>
    <t xml:space="preserve">Sponsorship - Caribbean Shipping Association's (CSA's) Annual General Meeting, Conference and Exhibition </t>
  </si>
  <si>
    <t xml:space="preserve">To enhance National Energy's visibility in the regional shipping industry, promote its port and marine assets and services, and strengthen strategic partnerships. </t>
  </si>
  <si>
    <t xml:space="preserve">Donation to the Heroes Foundation's Christmas Gala Concert </t>
  </si>
  <si>
    <t>1. The proceeds of the event go towards funding youth support programmes that the Foundation continues to provide. 2. To support youth and community development in Trinidad and Tobago.</t>
  </si>
  <si>
    <t>Sponsorship - Provision and Installation of Solarponix Systems at Mayaro Secondary School and Guayaguayare Secondary School</t>
  </si>
  <si>
    <t>To strengthen stakeholder relations and support sustainable energy and agricultural development within fenceline communities.</t>
  </si>
  <si>
    <t>National Energy Bursary (University of Trinidad and Tobago (UTT)) - Academic year 2023/2024</t>
  </si>
  <si>
    <t>1. This bursary is open to eligible students of the Utilities and Sustainable Engineering Unit and the Process Engineering Unit at UTT. 2. To strengthen stakeholder relations and promote educational advancement in energy sustainability.</t>
  </si>
  <si>
    <t>Sponsorship - The Department of Mathematics and Statistics' (UWI St. Augustine campus) 2024 UWI Math Fair</t>
  </si>
  <si>
    <t>Sponsorship - SATC 2023 Fund Raiser Golf Tournament</t>
  </si>
  <si>
    <t>Donation of S.E.A Practice Test Packages for National Energy’s fenceline community (Mayaro/Guayaguayare) Primary schools</t>
  </si>
  <si>
    <t>Donation to the Rousillac Sports Committee's Annual Hockey Size Football Competition</t>
  </si>
  <si>
    <t xml:space="preserve">Bronze Sponsorship - Biennial Caribbean Academy of Sciences Conference </t>
  </si>
  <si>
    <t>To promote sustainable energy industries and environmental responsibility by supporting sustainability and development initiatives.</t>
  </si>
  <si>
    <t>Gold Sponsorship - 2024 Guyana Energy Conference and Supply Chain Expo</t>
  </si>
  <si>
    <t>Value of USD $16,666.66 converted to TTD using exchange rate of 6.77</t>
  </si>
  <si>
    <t>Sponsorship – The Cotton Tree Foundation’s Annual Golf Tournament</t>
  </si>
  <si>
    <t>1. The proceeds of the event go towards the Foundation’s ongoing youth development and community outreach programmes. 2. To support youth and community development in Trinidad and Tobago.</t>
  </si>
  <si>
    <t>Sponsorship - Brechin Castle Open Golf Tournament 2024</t>
  </si>
  <si>
    <t>Sponsorship - Prizes for Best Overall MSC Chemical and Process Engineering students in the Faculty of Engineering  (University of the West Indies (UWI), St. Augustine campus)</t>
  </si>
  <si>
    <t>Sponsorship -  Caribbean Renewable Energy Forum 2024 and H2-Caribbean Summit</t>
  </si>
  <si>
    <t>To promote National Energy's commitment to green and sustainable energy, while enhancing the company's profile as a key player in the Caribbean’s energy transition.</t>
  </si>
  <si>
    <t>Value of USD $12,500.00 converted to TTD using exchange rate of 6.77</t>
  </si>
  <si>
    <t>Donation to the La Brea Police Youth Club's Agri Tech Innovators Program</t>
  </si>
  <si>
    <t xml:space="preserve">Sponsorship - Scarborough Cup Team Competition &amp; Junior Drive Chip and Putt Competition </t>
  </si>
  <si>
    <t>To strengthen stakeholder relations and promote local sports development.</t>
  </si>
  <si>
    <t>Donation to the Milton Presbyterian Primary School's YARA Games 2024</t>
  </si>
  <si>
    <t>To strengthen stakeholder relations, promote youth and local sports development within fenceline communities.</t>
  </si>
  <si>
    <t>Platinum Sponsorship - Suriname Energy, Oil and Gas Summit and Exhibition 2024</t>
  </si>
  <si>
    <t>Value of USD $10,000.00 converted to TTD using exchange rate of 6.77</t>
  </si>
  <si>
    <t>Donation to Process Engineering Unit student at the University of Trinidad and Tobago (UTT) attending the IEAGHG International Carbon Capture and Storage (CCS) Summer School</t>
  </si>
  <si>
    <t>Sponsorship - NLCL Under-15 Community Cup</t>
  </si>
  <si>
    <t>Sponsorship - CARICOM Sustainable Development Company'S TEDx Lopinot Event</t>
  </si>
  <si>
    <t>To promote environmental, social, and governance progress in alignment with National Energy’s commitment to sustainable development.</t>
  </si>
  <si>
    <t xml:space="preserve">Donation to the Igbega Foundation's Bringing Communities Together III – Sporting Event </t>
  </si>
  <si>
    <t>To strengthen stakeholder relations and promote youth and sports development within local communities.</t>
  </si>
  <si>
    <t>Donation to the Mayaro Past Pupils Association's 2024 SEA Awards</t>
  </si>
  <si>
    <t>Donation to the Brighton Anglican School's Reading Room</t>
  </si>
  <si>
    <t>Sponsorship - Prizes for Best MSc Petroleum Engineering student and project in the Faculty of Engineering (University of the West Indies (UWI), St. Augustine campus)</t>
  </si>
  <si>
    <t>Sponsorship - Rent My Tutor's Summer Coding Camp</t>
  </si>
  <si>
    <t>Sponsorship -The Ministry of Agriculture, Land and Fisheries' TT Agri-Expo 2024 (Livestock Competitions)</t>
  </si>
  <si>
    <t>To support sustainable agriculture, promote technology integration, and create positive social impact, while strengthening the partnership with the Ministry for future collaborations.</t>
  </si>
  <si>
    <t>Platinum Sponsorship of the Energy Chamber of Trinidad and Tobago's (ECTT's) 2024 Caribbean Sustainable Energy Conference</t>
  </si>
  <si>
    <t>Donation to 5K Race and Health Fair (Fellowship Fitness)</t>
  </si>
  <si>
    <t>To promote community health, wellbeing, and create positive social impact in local communities.</t>
  </si>
  <si>
    <t>Donation to the La Brea Police Youth Club's 5K Event</t>
  </si>
  <si>
    <t>To promote community health, wellbeing, and create positive social impact within fenceline communities.</t>
  </si>
  <si>
    <t>Donation towards the Presentation College Chaguanas Debate Society's participation in the Change the World Model United Nations Debate Conference</t>
  </si>
  <si>
    <t>Donation to the 2024 La Brea Zonal Primary School Games</t>
  </si>
  <si>
    <t>To promote community health, wellbeing, youth development and create positive social impact within fenceline communities.</t>
  </si>
  <si>
    <t>Donation to the Couva/Point Lisas Chamber of Commerce Christmas Gala Dinner and Awards Ceremony</t>
  </si>
  <si>
    <t>To strengthen stakeholder relations and enhance National Energy's visibility as a committed corporate partner in community development.</t>
  </si>
  <si>
    <t>Donation to the Mayaro Past Pupils Association's  Christmas Event for youth and senior citizens</t>
  </si>
  <si>
    <t>Donation to the Moms for Literacy Caribbean's 2024 Literacy Program</t>
  </si>
  <si>
    <t xml:space="preserve">Faculty of Engineering Prizes and Awards  (University of the West Indies (UWI), St. Augustine campus) </t>
  </si>
  <si>
    <t>Data Report for Minister de Nobriga</t>
  </si>
  <si>
    <t>Minister de Nobriga has requested information from OPM - Gender and Child Affairs, MSDFS and Sport and Community Development on the programmes geared toward school age children and parents, to be used in a presentation in Parliament on Friday.</t>
  </si>
  <si>
    <t>The following programmes were pulled from the existing data. Each Ministry will verify whether these programmes are still active and currently available for the public.</t>
  </si>
  <si>
    <t>The Ministry of Education and MYDNS were also included for the purpose of this exercise.</t>
  </si>
  <si>
    <t>Grand Total</t>
  </si>
  <si>
    <t>(blank)</t>
  </si>
  <si>
    <t>Report - Data on Grants and Public Assistance Services dispensed for Fiscals 2020-2024</t>
  </si>
  <si>
    <r>
      <rPr>
        <sz val="12"/>
        <color rgb="FFFF0000"/>
        <rFont val="Arial"/>
        <scheme val="minor"/>
      </rPr>
      <t xml:space="preserve">Please verify the data report below. We request confirmation and any updated data be provided by </t>
    </r>
    <r>
      <rPr>
        <u/>
        <sz val="12"/>
        <color rgb="FFFF0000"/>
        <rFont val="Arial"/>
        <scheme val="minor"/>
      </rPr>
      <t>Fri. 27th Sept, 2024.</t>
    </r>
  </si>
  <si>
    <t>Ministry Name</t>
  </si>
  <si>
    <t>Appendix - Grant/Programme Objectives, Comments and Items for Clarification</t>
  </si>
  <si>
    <r>
      <rPr>
        <sz val="20"/>
        <color rgb="FFFF0000"/>
        <rFont val="Arial"/>
        <scheme val="minor"/>
      </rPr>
      <t xml:space="preserve">Please verify the information provided below and respond to items for clarification. We request clarification be provided by </t>
    </r>
    <r>
      <rPr>
        <u/>
        <sz val="20"/>
        <color rgb="FFFF0000"/>
        <rFont val="Arial"/>
        <scheme val="minor"/>
      </rPr>
      <t>Fri. 27th Sept, 2024.</t>
    </r>
  </si>
  <si>
    <t>Under this Facility, Credit Unions utilised their liquidity to advance the loans and sought reimbursement, on a monthly basis, from the Ministry of Finance in the amount that was advanced. 
It should be noted that the loans advanced by the credit unions</t>
  </si>
  <si>
    <r>
      <rPr>
        <b/>
        <sz val="15"/>
        <color rgb="FF000000"/>
        <rFont val="Arial"/>
        <scheme val="minor"/>
      </rPr>
      <t xml:space="preserve">*N.B.: Text got cut off for the comment on the 2021 Credit Union Emergency Income Loan Facility. The full comment reads:
</t>
    </r>
    <r>
      <rPr>
        <sz val="15"/>
        <color rgb="FF000000"/>
        <rFont val="Arial"/>
        <scheme val="minor"/>
      </rPr>
      <t xml:space="preserve">
"Under this Facility, Credit Unions utilised their liquidity to advance the loans and sought reimbursement, on a monthly basis, from the Ministry of Finance in the amount that was advanced. 
It should be noted that the loans advanced by the credit unions in the amount of TT$544,817.16 in respect of the loss of income or earnings period March to May 2020, were reimbursed in full by the Government of the Republic of Trinidad and Tobago (GoRTT).
For the period June to December 2020, eleven (11) loans in the amount of TT$126,000.00 were advanced by credit unions and remains to be reimbursed by GoRTT upon the execution of the Amendment Agreements. It should be noted that no further loans were advanced.
In addition to the above, as stipulated in the agreements with the credit unions, the credit unions shall make quarterly payments of capital and interest to GoRTT and the League or the CFF, based on amount collected from repayment of principal and interest by borrowers. 
As at May 31, 2024, payments consisting of principal and interest in the amount of TT $451,574.25 were remitted to GoRTT by credit unions."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</si>
</sst>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quot;$&quot;#,##0.00_);[Red]\(&quot;$&quot;#,##0.00\)"/>
    <numFmt numFmtId="165" formatCode="_([$$-409]* #,##0.00_);_([$$-409]* \(#,##0.00\);_([$$-409]* &quot;-&quot;??_);_(@_)"/>
    <numFmt numFmtId="166" formatCode="_(* #,##0_);_(* \(#,##0\);_(* &quot;-&quot;??_);_(@_)"/>
  </numFmts>
  <fonts count="21">
    <font>
      <sz val="10"/>
      <color rgb="FF000000"/>
      <name val="Arial"/>
      <scheme val="minor"/>
    </font>
    <font>
      <sz val="10"/>
      <color theme="1"/>
      <name val="Arial"/>
      <scheme val="minor"/>
    </font>
    <font>
      <b/>
      <sz val="10"/>
      <color rgb="FF000000"/>
      <name val="Arial"/>
      <scheme val="minor"/>
    </font>
    <font>
      <sz val="12"/>
      <color rgb="FF000000"/>
      <name val="Arial"/>
      <scheme val="minor"/>
    </font>
    <font>
      <b/>
      <sz val="20"/>
      <color rgb="FF000000"/>
      <name val="Arial"/>
      <scheme val="minor"/>
    </font>
    <font>
      <b/>
      <sz val="14"/>
      <color rgb="FF000000"/>
      <name val="Arial"/>
      <scheme val="minor"/>
    </font>
    <font>
      <b/>
      <sz val="12"/>
      <color rgb="FF000000"/>
      <name val="Arial"/>
      <scheme val="minor"/>
    </font>
    <font>
      <sz val="20"/>
      <color rgb="FF000000"/>
      <name val="Arial"/>
      <scheme val="minor"/>
    </font>
    <font>
      <sz val="14"/>
      <color rgb="FF000000"/>
      <name val="Arial"/>
      <scheme val="minor"/>
    </font>
    <font>
      <sz val="15"/>
      <color rgb="FF000000"/>
      <name val="Arial"/>
      <scheme val="minor"/>
    </font>
    <font>
      <b/>
      <sz val="15"/>
      <color rgb="FF000000"/>
      <name val="Arial"/>
      <scheme val="minor"/>
    </font>
    <font>
      <sz val="12"/>
      <color rgb="FFFF0000"/>
      <name val="Arial"/>
      <scheme val="minor"/>
    </font>
    <font>
      <u/>
      <sz val="12"/>
      <color rgb="FFFF0000"/>
      <name val="Arial"/>
      <scheme val="minor"/>
    </font>
    <font>
      <sz val="20"/>
      <color rgb="FFFF0000"/>
      <name val="Arial"/>
      <scheme val="minor"/>
    </font>
    <font>
      <u/>
      <sz val="20"/>
      <color rgb="FFFF0000"/>
      <name val="Arial"/>
      <scheme val="minor"/>
    </font>
    <font>
      <sz val="11"/>
      <color rgb="FF000000"/>
      <name val="Calibri"/>
      <family val="2"/>
    </font>
    <font>
      <sz val="10"/>
      <color rgb="FF000000"/>
      <name val="Arial"/>
      <charset val="1"/>
    </font>
    <font>
      <sz val="10"/>
      <color rgb="FF000000"/>
      <name val="Arial"/>
    </font>
    <font>
      <sz val="11"/>
      <color rgb="FF000000"/>
      <name val="Aptos Narrow"/>
      <charset val="1"/>
    </font>
    <font>
      <sz val="10"/>
      <color rgb="FF000000"/>
      <name val="Arial"/>
      <family val="2"/>
    </font>
    <font>
      <b/>
      <sz val="10"/>
      <color rgb="FF000000"/>
      <name val="Arial"/>
    </font>
  </fonts>
  <fills count="9">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rgb="FFF8F9FA"/>
        <bgColor rgb="FFF8F9FA"/>
      </patternFill>
    </fill>
    <fill>
      <patternFill patternType="solid">
        <fgColor theme="4" tint="0.79998168889431442"/>
        <bgColor indexed="64"/>
      </patternFill>
    </fill>
    <fill>
      <patternFill patternType="solid">
        <fgColor theme="9" tint="0.39997558519241921"/>
        <bgColor indexed="64"/>
      </patternFill>
    </fill>
    <fill>
      <patternFill patternType="solid">
        <fgColor rgb="FFFFFFFF"/>
        <bgColor indexed="64"/>
      </patternFill>
    </fill>
    <fill>
      <patternFill patternType="solid">
        <fgColor rgb="FFFFFFFF"/>
        <bgColor rgb="FFFFFFFF"/>
      </patternFill>
    </fill>
  </fills>
  <borders count="13">
    <border>
      <left/>
      <right/>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theme="2" tint="-4.9989318521683403E-2"/>
      </left>
      <right style="thin">
        <color indexed="64"/>
      </right>
      <top style="thin">
        <color theme="2" tint="-4.9989318521683403E-2"/>
      </top>
      <bottom/>
      <diagonal/>
    </border>
    <border>
      <left style="thin">
        <color indexed="64"/>
      </left>
      <right style="thin">
        <color theme="2" tint="-4.9989318521683403E-2"/>
      </right>
      <top style="thin">
        <color theme="2" tint="-4.9989318521683403E-2"/>
      </top>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8"/>
      </left>
      <right/>
      <top style="thin">
        <color indexed="65"/>
      </top>
      <bottom/>
      <diagonal/>
    </border>
    <border>
      <left style="thin">
        <color indexed="8"/>
      </left>
      <right style="thin">
        <color indexed="8"/>
      </right>
      <top/>
      <bottom style="thin">
        <color indexed="8"/>
      </bottom>
      <diagonal/>
    </border>
  </borders>
  <cellStyleXfs count="1">
    <xf numFmtId="0" fontId="0" fillId="0" borderId="0"/>
  </cellStyleXfs>
  <cellXfs count="76">
    <xf numFmtId="0" fontId="0" fillId="0" borderId="0" xfId="0"/>
    <xf numFmtId="0" fontId="0" fillId="0" borderId="0" xfId="0" applyAlignment="1">
      <alignment wrapText="1"/>
    </xf>
    <xf numFmtId="0" fontId="5" fillId="0" borderId="0" xfId="0" applyFont="1"/>
    <xf numFmtId="0" fontId="0" fillId="0" borderId="0" xfId="0" applyAlignment="1">
      <alignment vertical="center"/>
    </xf>
    <xf numFmtId="166" fontId="0" fillId="0" borderId="0" xfId="0" applyNumberFormat="1"/>
    <xf numFmtId="0" fontId="0" fillId="0" borderId="0" xfId="0" applyAlignment="1">
      <alignment vertical="top"/>
    </xf>
    <xf numFmtId="165" fontId="0" fillId="0" borderId="0" xfId="0" applyNumberFormat="1"/>
    <xf numFmtId="0" fontId="3" fillId="0" borderId="0" xfId="0" applyFont="1"/>
    <xf numFmtId="0" fontId="3" fillId="0" borderId="8" xfId="0" applyFont="1" applyBorder="1"/>
    <xf numFmtId="0" fontId="6" fillId="3" borderId="8" xfId="0" applyFont="1" applyFill="1" applyBorder="1"/>
    <xf numFmtId="165" fontId="3" fillId="0" borderId="0" xfId="0" applyNumberFormat="1" applyFont="1"/>
    <xf numFmtId="0" fontId="9" fillId="0" borderId="0" xfId="0" applyFont="1"/>
    <xf numFmtId="0" fontId="10" fillId="0" borderId="0" xfId="0" applyFont="1"/>
    <xf numFmtId="166" fontId="3" fillId="0" borderId="0" xfId="0" applyNumberFormat="1" applyFont="1"/>
    <xf numFmtId="0" fontId="11" fillId="0" borderId="0" xfId="0" applyFont="1"/>
    <xf numFmtId="0" fontId="3" fillId="0" borderId="0" xfId="0" applyFont="1" applyAlignment="1">
      <alignment wrapText="1"/>
    </xf>
    <xf numFmtId="0" fontId="8" fillId="0" borderId="0" xfId="0" applyFont="1"/>
    <xf numFmtId="0" fontId="8" fillId="0" borderId="0" xfId="0" applyFont="1" applyAlignment="1">
      <alignment wrapText="1"/>
    </xf>
    <xf numFmtId="0" fontId="4" fillId="0" borderId="0" xfId="0" applyFont="1"/>
    <xf numFmtId="0" fontId="7" fillId="0" borderId="0" xfId="0" applyFont="1" applyAlignment="1">
      <alignment wrapText="1"/>
    </xf>
    <xf numFmtId="0" fontId="7" fillId="0" borderId="0" xfId="0" applyFont="1"/>
    <xf numFmtId="0" fontId="13" fillId="0" borderId="0" xfId="0" applyFont="1"/>
    <xf numFmtId="0" fontId="4" fillId="6" borderId="8" xfId="0" applyFont="1" applyFill="1" applyBorder="1" applyAlignment="1">
      <alignment wrapText="1"/>
    </xf>
    <xf numFmtId="0" fontId="7" fillId="0" borderId="8" xfId="0" applyFont="1" applyBorder="1" applyAlignment="1">
      <alignment wrapText="1"/>
    </xf>
    <xf numFmtId="0" fontId="7" fillId="0" borderId="6" xfId="0" applyFont="1" applyBorder="1" applyAlignment="1">
      <alignment wrapText="1"/>
    </xf>
    <xf numFmtId="0" fontId="7" fillId="0" borderId="7" xfId="0" applyFont="1" applyBorder="1" applyAlignment="1">
      <alignment wrapText="1"/>
    </xf>
    <xf numFmtId="0" fontId="7" fillId="0" borderId="11" xfId="0" applyFont="1" applyBorder="1" applyAlignment="1">
      <alignment wrapText="1"/>
    </xf>
    <xf numFmtId="0" fontId="7" fillId="0" borderId="9" xfId="0" applyFont="1" applyBorder="1" applyAlignment="1">
      <alignment wrapText="1"/>
    </xf>
    <xf numFmtId="49" fontId="1" fillId="4" borderId="0" xfId="0" applyNumberFormat="1" applyFont="1" applyFill="1" applyAlignment="1">
      <alignment vertical="center" wrapText="1"/>
    </xf>
    <xf numFmtId="166" fontId="0" fillId="0" borderId="0" xfId="0" applyNumberFormat="1" applyAlignment="1">
      <alignment vertical="top"/>
    </xf>
    <xf numFmtId="165" fontId="0" fillId="0" borderId="0" xfId="0" applyNumberFormat="1" applyAlignment="1">
      <alignment vertical="top"/>
    </xf>
    <xf numFmtId="0" fontId="0" fillId="0" borderId="0" xfId="0" applyAlignment="1">
      <alignment horizontal="left" vertical="top"/>
    </xf>
    <xf numFmtId="0" fontId="3" fillId="0" borderId="7" xfId="0" applyFont="1" applyBorder="1"/>
    <xf numFmtId="49" fontId="17" fillId="0" borderId="0" xfId="0" applyNumberFormat="1" applyFont="1" applyAlignment="1">
      <alignment horizontal="left" vertical="top"/>
    </xf>
    <xf numFmtId="0" fontId="17" fillId="0" borderId="0" xfId="0" applyFont="1" applyAlignment="1">
      <alignment vertical="top"/>
    </xf>
    <xf numFmtId="166" fontId="17" fillId="0" borderId="0" xfId="0" applyNumberFormat="1" applyFont="1" applyAlignment="1">
      <alignment vertical="top"/>
    </xf>
    <xf numFmtId="165" fontId="17" fillId="0" borderId="0" xfId="0" applyNumberFormat="1" applyFont="1" applyAlignment="1">
      <alignment vertical="top"/>
    </xf>
    <xf numFmtId="0" fontId="17" fillId="0" borderId="0" xfId="0" applyFont="1" applyAlignment="1">
      <alignment horizontal="left" vertical="top"/>
    </xf>
    <xf numFmtId="166" fontId="17" fillId="0" borderId="0" xfId="0" applyNumberFormat="1" applyFont="1" applyAlignment="1">
      <alignment horizontal="left" vertical="top"/>
    </xf>
    <xf numFmtId="165" fontId="17" fillId="0" borderId="0" xfId="0" applyNumberFormat="1" applyFont="1" applyAlignment="1">
      <alignment horizontal="left" vertical="top"/>
    </xf>
    <xf numFmtId="164" fontId="17" fillId="0" borderId="0" xfId="0" applyNumberFormat="1" applyFont="1" applyAlignment="1">
      <alignment vertical="top"/>
    </xf>
    <xf numFmtId="0" fontId="15" fillId="0" borderId="0" xfId="0" applyFont="1" applyAlignment="1">
      <alignment horizontal="left" vertical="top"/>
    </xf>
    <xf numFmtId="0" fontId="16" fillId="0" borderId="0" xfId="0" applyFont="1"/>
    <xf numFmtId="0" fontId="3" fillId="0" borderId="7" xfId="0" pivotButton="1" applyFont="1" applyBorder="1"/>
    <xf numFmtId="0" fontId="3" fillId="0" borderId="10" xfId="0" applyFont="1" applyBorder="1"/>
    <xf numFmtId="0" fontId="6" fillId="5" borderId="8" xfId="0" applyFont="1" applyFill="1" applyBorder="1"/>
    <xf numFmtId="0" fontId="7" fillId="0" borderId="6" xfId="0" pivotButton="1" applyFont="1" applyBorder="1" applyAlignment="1">
      <alignment wrapText="1"/>
    </xf>
    <xf numFmtId="0" fontId="7" fillId="0" borderId="7" xfId="0" pivotButton="1" applyFont="1" applyBorder="1" applyAlignment="1">
      <alignment wrapText="1"/>
    </xf>
    <xf numFmtId="0" fontId="7" fillId="0" borderId="10" xfId="0" applyFont="1" applyBorder="1" applyAlignment="1">
      <alignment wrapText="1"/>
    </xf>
    <xf numFmtId="0" fontId="2" fillId="0" borderId="0" xfId="0" applyFont="1" applyAlignment="1">
      <alignment wrapText="1"/>
    </xf>
    <xf numFmtId="0" fontId="16" fillId="7" borderId="0" xfId="0" applyFont="1" applyFill="1"/>
    <xf numFmtId="49" fontId="0" fillId="0" borderId="0" xfId="0" applyNumberFormat="1" applyAlignment="1">
      <alignment horizontal="left" vertical="center"/>
    </xf>
    <xf numFmtId="49" fontId="0" fillId="0" borderId="0" xfId="0" applyNumberFormat="1" applyAlignment="1">
      <alignment vertical="center"/>
    </xf>
    <xf numFmtId="49" fontId="0" fillId="0" borderId="0" xfId="0" applyNumberFormat="1" applyAlignment="1">
      <alignment horizontal="left" vertical="top"/>
    </xf>
    <xf numFmtId="166" fontId="0" fillId="0" borderId="0" xfId="0" applyNumberFormat="1" applyAlignment="1">
      <alignment vertical="center"/>
    </xf>
    <xf numFmtId="165" fontId="0" fillId="0" borderId="0" xfId="0" applyNumberFormat="1" applyAlignment="1">
      <alignment vertical="center"/>
    </xf>
    <xf numFmtId="165" fontId="0" fillId="0" borderId="0" xfId="0" applyNumberFormat="1" applyAlignment="1">
      <alignment horizontal="right" vertical="center"/>
    </xf>
    <xf numFmtId="166" fontId="0" fillId="0" borderId="0" xfId="0" applyNumberFormat="1" applyAlignment="1">
      <alignment horizontal="right" vertical="center"/>
    </xf>
    <xf numFmtId="49" fontId="0" fillId="0" borderId="0" xfId="0" applyNumberFormat="1" applyAlignment="1">
      <alignment horizontal="left"/>
    </xf>
    <xf numFmtId="0" fontId="18" fillId="0" borderId="0" xfId="0" applyFont="1"/>
    <xf numFmtId="0" fontId="19" fillId="8" borderId="0" xfId="0" applyFont="1" applyFill="1"/>
    <xf numFmtId="49" fontId="17" fillId="0" borderId="0" xfId="0" applyNumberFormat="1" applyFont="1" applyAlignment="1">
      <alignment vertical="center"/>
    </xf>
    <xf numFmtId="0" fontId="0" fillId="0" borderId="7" xfId="0" pivotButton="1" applyBorder="1"/>
    <xf numFmtId="0" fontId="0" fillId="0" borderId="7" xfId="0" applyBorder="1" applyAlignment="1">
      <alignment wrapText="1"/>
    </xf>
    <xf numFmtId="0" fontId="0" fillId="0" borderId="10" xfId="0" applyBorder="1" applyAlignment="1">
      <alignment wrapText="1"/>
    </xf>
    <xf numFmtId="0" fontId="0" fillId="0" borderId="12" xfId="0" applyBorder="1" applyAlignment="1">
      <alignment wrapText="1"/>
    </xf>
    <xf numFmtId="0" fontId="9" fillId="0" borderId="0" xfId="0" applyFont="1" applyAlignment="1">
      <alignment horizontal="left" wrapText="1"/>
    </xf>
    <xf numFmtId="49" fontId="2" fillId="2" borderId="1" xfId="0" applyNumberFormat="1" applyFont="1" applyFill="1" applyBorder="1" applyAlignment="1">
      <alignment horizontal="left" vertical="center"/>
    </xf>
    <xf numFmtId="0" fontId="2" fillId="2" borderId="3" xfId="0" applyFont="1" applyFill="1" applyBorder="1" applyAlignment="1">
      <alignment horizontal="left" vertical="center"/>
    </xf>
    <xf numFmtId="0" fontId="2" fillId="2" borderId="3" xfId="0" applyFont="1" applyFill="1" applyBorder="1" applyAlignment="1">
      <alignment vertical="center"/>
    </xf>
    <xf numFmtId="0" fontId="2" fillId="2" borderId="2" xfId="0" applyFont="1" applyFill="1" applyBorder="1" applyAlignment="1">
      <alignment horizontal="left" vertical="top"/>
    </xf>
    <xf numFmtId="0" fontId="2" fillId="2" borderId="0" xfId="0" applyFont="1" applyFill="1" applyAlignment="1">
      <alignment horizontal="left" vertical="center"/>
    </xf>
    <xf numFmtId="166" fontId="2" fillId="2" borderId="4" xfId="0" applyNumberFormat="1" applyFont="1" applyFill="1" applyBorder="1" applyAlignment="1">
      <alignment horizontal="left" vertical="center"/>
    </xf>
    <xf numFmtId="165" fontId="2" fillId="2" borderId="5" xfId="0" applyNumberFormat="1" applyFont="1" applyFill="1" applyBorder="1" applyAlignment="1">
      <alignment horizontal="left" vertical="center"/>
    </xf>
    <xf numFmtId="0" fontId="2" fillId="2" borderId="5" xfId="0" applyFont="1" applyFill="1" applyBorder="1" applyAlignment="1">
      <alignment horizontal="left" vertical="center"/>
    </xf>
    <xf numFmtId="0" fontId="2" fillId="2" borderId="0" xfId="0" applyFont="1" applyFill="1"/>
  </cellXfs>
  <cellStyles count="1">
    <cellStyle name="Normal" xfId="0" builtinId="0"/>
  </cellStyles>
  <dxfs count="80">
    <dxf>
      <font>
        <b/>
        <color rgb="FF000000"/>
        <name val="Arial"/>
        <scheme val="minor"/>
      </font>
      <fill>
        <patternFill patternType="solid">
          <fgColor indexed="64"/>
          <bgColor theme="0"/>
        </patternFill>
      </fill>
      <alignment wrapText="0"/>
      <border diagonalUp="0" diagonalDown="0" outline="0">
        <left style="thin">
          <color indexed="64"/>
        </left>
        <right style="thin">
          <color indexed="64"/>
        </right>
        <top/>
        <bottom/>
      </border>
    </dxf>
    <dxf>
      <font>
        <b/>
      </font>
    </dxf>
    <dxf>
      <fill>
        <patternFill patternType="solid">
          <fgColor indexed="64"/>
          <bgColor theme="9" tint="0.39997558519241921"/>
        </patternFill>
      </fill>
    </dxf>
    <dxf>
      <alignment wrapText="1"/>
    </dxf>
    <dxf>
      <alignment wrapText="1"/>
    </dxf>
    <dxf>
      <font>
        <sz val="20"/>
      </font>
    </dxf>
    <dxf>
      <font>
        <sz val="20"/>
      </font>
    </dxf>
    <dxf>
      <font>
        <sz val="20"/>
      </font>
    </dxf>
    <dxf>
      <alignment wrapText="1"/>
    </dxf>
    <dxf>
      <alignment wrapText="1"/>
    </dxf>
    <dxf>
      <alignment wrapText="1"/>
    </dxf>
    <dxf>
      <font>
        <sz val="14"/>
      </font>
    </dxf>
    <dxf>
      <font>
        <sz val="14"/>
      </font>
    </dxf>
    <dxf>
      <fill>
        <patternFill patternType="solid">
          <fgColor indexed="64"/>
          <bgColor theme="9" tint="0.39997558519241921"/>
        </patternFill>
      </fill>
    </dxf>
    <dxf>
      <font>
        <b/>
      </font>
    </dxf>
    <dxf>
      <fill>
        <patternFill patternType="solid">
          <fgColor indexed="64"/>
          <bgColor theme="9" tint="0.39997558519241921"/>
        </patternFill>
      </fill>
    </dxf>
    <dxf>
      <font>
        <b/>
      </font>
    </dxf>
    <dxf>
      <font>
        <sz val="12"/>
      </font>
    </dxf>
    <dxf>
      <font>
        <sz val="12"/>
      </font>
    </dxf>
    <dxf>
      <font>
        <b/>
      </font>
    </dxf>
    <dxf>
      <fill>
        <patternFill patternType="solid">
          <fgColor indexed="64"/>
          <bgColor theme="9" tint="0.39997558519241921"/>
        </patternFill>
      </fill>
    </dxf>
    <dxf>
      <alignment wrapText="1"/>
    </dxf>
    <dxf>
      <alignment wrapText="1"/>
    </dxf>
    <dxf>
      <font>
        <sz val="20"/>
      </font>
    </dxf>
    <dxf>
      <font>
        <sz val="20"/>
      </font>
    </dxf>
    <dxf>
      <font>
        <sz val="20"/>
      </font>
    </dxf>
    <dxf>
      <alignment wrapText="1"/>
    </dxf>
    <dxf>
      <alignment wrapText="1"/>
    </dxf>
    <dxf>
      <alignment wrapText="1"/>
    </dxf>
    <dxf>
      <font>
        <sz val="14"/>
      </font>
    </dxf>
    <dxf>
      <font>
        <sz val="14"/>
      </font>
    </dxf>
    <dxf>
      <fill>
        <patternFill patternType="solid">
          <fgColor indexed="64"/>
          <bgColor theme="9" tint="0.39997558519241921"/>
        </patternFill>
      </fill>
    </dxf>
    <dxf>
      <font>
        <b/>
      </font>
    </dxf>
    <dxf>
      <fill>
        <patternFill patternType="solid">
          <fgColor indexed="64"/>
          <bgColor theme="9" tint="0.39997558519241921"/>
        </patternFill>
      </fill>
    </dxf>
    <dxf>
      <font>
        <b/>
      </font>
    </dxf>
    <dxf>
      <font>
        <sz val="12"/>
      </font>
    </dxf>
    <dxf>
      <font>
        <sz val="12"/>
      </font>
    </dxf>
    <dxf>
      <alignment wrapText="1"/>
    </dxf>
    <dxf>
      <fill>
        <patternFill patternType="solid">
          <fgColor indexed="64"/>
          <bgColor theme="4" tint="0.79998168889431442"/>
        </patternFill>
      </fill>
    </dxf>
    <dxf>
      <fill>
        <patternFill patternType="solid">
          <fgColor indexed="64"/>
          <bgColor theme="4" tint="0.79998168889431442"/>
        </patternFill>
      </fill>
    </dxf>
    <dxf>
      <font>
        <b/>
      </font>
    </dxf>
    <dxf>
      <font>
        <b/>
      </font>
    </dxf>
    <dxf>
      <alignment wrapText="1"/>
    </dxf>
    <dxf>
      <fill>
        <patternFill patternType="solid">
          <fgColor indexed="64"/>
          <bgColor theme="4" tint="0.39997558519241921"/>
        </patternFill>
      </fill>
    </dxf>
    <dxf>
      <font>
        <b/>
      </font>
    </dxf>
    <dxf>
      <font>
        <b/>
      </font>
    </dxf>
    <dxf>
      <fill>
        <patternFill patternType="solid">
          <fgColor indexed="64"/>
          <bgColor theme="4" tint="0.39997558519241921"/>
        </patternFill>
      </fill>
    </dxf>
    <dxf>
      <font>
        <sz val="12"/>
      </font>
    </dxf>
    <dxf>
      <font>
        <sz val="12"/>
      </font>
    </dxf>
    <dxf>
      <font>
        <sz val="12"/>
      </font>
    </dxf>
    <dxf>
      <font>
        <sz val="12"/>
      </font>
    </dxf>
    <dxf>
      <font>
        <b/>
      </font>
    </dxf>
    <dxf>
      <alignment wrapText="1"/>
    </dxf>
    <dxf>
      <font>
        <b val="0"/>
        <i val="0"/>
        <strike val="0"/>
        <condense val="0"/>
        <extend val="0"/>
        <outline val="0"/>
        <shadow val="0"/>
        <u val="none"/>
        <vertAlign val="baseline"/>
        <sz val="10"/>
        <color rgb="FF000000"/>
        <name val="Arial"/>
        <scheme val="minor"/>
      </font>
      <fill>
        <patternFill patternType="none">
          <fgColor indexed="64"/>
          <bgColor indexed="65"/>
        </patternFill>
      </fill>
    </dxf>
    <dxf>
      <font>
        <color rgb="FF000000"/>
        <name val="Arial"/>
        <scheme val="minor"/>
      </font>
      <fill>
        <patternFill patternType="none">
          <fgColor indexed="64"/>
          <bgColor auto="1"/>
        </patternFill>
      </fill>
      <alignment wrapText="0"/>
    </dxf>
    <dxf>
      <font>
        <b val="0"/>
        <i val="0"/>
        <strike val="0"/>
        <condense val="0"/>
        <extend val="0"/>
        <outline val="0"/>
        <shadow val="0"/>
        <u val="none"/>
        <vertAlign val="baseline"/>
        <sz val="10"/>
        <color rgb="FF000000"/>
        <name val="Arial"/>
        <scheme val="minor"/>
      </font>
      <numFmt numFmtId="165" formatCode="_([$$-409]* #,##0.00_);_([$$-409]* \(#,##0.00\);_([$$-409]* &quot;-&quot;??_);_(@_)"/>
      <fill>
        <patternFill patternType="none">
          <fgColor indexed="64"/>
          <bgColor indexed="65"/>
        </patternFill>
      </fill>
    </dxf>
    <dxf>
      <font>
        <color rgb="FF000000"/>
        <name val="Arial"/>
        <scheme val="minor"/>
      </font>
      <numFmt numFmtId="165" formatCode="_([$$-409]* #,##0.00_);_([$$-409]* \(#,##0.00\);_([$$-409]* &quot;-&quot;??_);_(@_)"/>
      <fill>
        <patternFill patternType="none">
          <fgColor indexed="64"/>
          <bgColor auto="1"/>
        </patternFill>
      </fill>
      <alignment wrapText="0"/>
    </dxf>
    <dxf>
      <font>
        <b val="0"/>
        <i val="0"/>
        <strike val="0"/>
        <condense val="0"/>
        <extend val="0"/>
        <outline val="0"/>
        <shadow val="0"/>
        <u val="none"/>
        <vertAlign val="baseline"/>
        <sz val="10"/>
        <color rgb="FF000000"/>
        <name val="Arial"/>
        <scheme val="minor"/>
      </font>
      <numFmt numFmtId="166" formatCode="_(* #,##0_);_(* \(#,##0\);_(* &quot;-&quot;??_);_(@_)"/>
      <fill>
        <patternFill patternType="none">
          <fgColor indexed="64"/>
          <bgColor indexed="65"/>
        </patternFill>
      </fill>
    </dxf>
    <dxf>
      <font>
        <color rgb="FF000000"/>
        <name val="Arial"/>
        <scheme val="minor"/>
      </font>
      <numFmt numFmtId="166" formatCode="_(* #,##0_);_(* \(#,##0\);_(* &quot;-&quot;??_);_(@_)"/>
      <fill>
        <patternFill patternType="none">
          <fgColor indexed="64"/>
          <bgColor auto="1"/>
        </patternFill>
      </fill>
      <alignment wrapText="0"/>
    </dxf>
    <dxf>
      <font>
        <b val="0"/>
        <i val="0"/>
        <strike val="0"/>
        <condense val="0"/>
        <extend val="0"/>
        <outline val="0"/>
        <shadow val="0"/>
        <u val="none"/>
        <vertAlign val="baseline"/>
        <sz val="10"/>
        <color rgb="FF000000"/>
        <name val="Arial"/>
        <scheme val="minor"/>
      </font>
      <fill>
        <patternFill patternType="none">
          <fgColor indexed="64"/>
          <bgColor indexed="65"/>
        </patternFill>
      </fill>
    </dxf>
    <dxf>
      <font>
        <color rgb="FF000000"/>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rgb="FF000000"/>
        <name val="Arial"/>
        <scheme val="minor"/>
      </font>
      <fill>
        <patternFill patternType="none">
          <fgColor indexed="64"/>
          <bgColor indexed="65"/>
        </patternFill>
      </fill>
      <alignment horizontal="general" vertical="bottom" textRotation="0" wrapText="1" indent="0" justifyLastLine="0" shrinkToFit="0" readingOrder="0"/>
    </dxf>
    <dxf>
      <font>
        <color rgb="FF000000"/>
        <name val="Arial"/>
        <scheme val="minor"/>
      </font>
      <fill>
        <patternFill patternType="none">
          <fgColor indexed="64"/>
          <bgColor auto="1"/>
        </patternFill>
      </fill>
      <alignment horizontal="left" vertical="top" wrapText="0"/>
    </dxf>
    <dxf>
      <font>
        <b val="0"/>
        <i val="0"/>
        <strike val="0"/>
        <condense val="0"/>
        <extend val="0"/>
        <outline val="0"/>
        <shadow val="0"/>
        <u val="none"/>
        <vertAlign val="baseline"/>
        <sz val="10"/>
        <color rgb="FF000000"/>
        <name val="Arial"/>
        <scheme val="minor"/>
      </font>
      <fill>
        <patternFill patternType="none">
          <fgColor indexed="64"/>
          <bgColor indexed="65"/>
        </patternFill>
      </fill>
      <alignment horizontal="general" vertical="center" textRotation="0" wrapText="0" indent="0" justifyLastLine="0" shrinkToFit="0" readingOrder="0"/>
    </dxf>
    <dxf>
      <font>
        <color rgb="FF000000"/>
        <name val="Arial"/>
        <scheme val="minor"/>
      </font>
      <fill>
        <patternFill patternType="none">
          <fgColor indexed="64"/>
          <bgColor auto="1"/>
        </patternFill>
      </fill>
      <alignment horizontal="general" vertical="center" wrapText="0"/>
    </dxf>
    <dxf>
      <font>
        <b val="0"/>
        <i val="0"/>
        <strike val="0"/>
        <condense val="0"/>
        <extend val="0"/>
        <outline val="0"/>
        <shadow val="0"/>
        <u val="none"/>
        <vertAlign val="baseline"/>
        <sz val="10"/>
        <color rgb="FF000000"/>
        <name val="Arial"/>
        <scheme val="minor"/>
      </font>
      <fill>
        <patternFill patternType="none">
          <fgColor indexed="64"/>
          <bgColor indexed="65"/>
        </patternFill>
      </fill>
    </dxf>
    <dxf>
      <font>
        <color rgb="FF000000"/>
        <name val="Arial"/>
        <scheme val="minor"/>
      </font>
      <fill>
        <patternFill patternType="none">
          <fgColor indexed="64"/>
          <bgColor auto="1"/>
        </patternFill>
      </fill>
      <alignment horizontal="general" wrapText="0"/>
    </dxf>
    <dxf>
      <font>
        <b val="0"/>
        <i val="0"/>
        <strike val="0"/>
        <condense val="0"/>
        <extend val="0"/>
        <outline val="0"/>
        <shadow val="0"/>
        <u val="none"/>
        <vertAlign val="baseline"/>
        <sz val="10"/>
        <color rgb="FF000000"/>
        <name val="Arial"/>
        <scheme val="minor"/>
      </font>
      <fill>
        <patternFill patternType="none">
          <fgColor indexed="64"/>
          <bgColor indexed="65"/>
        </patternFill>
      </fill>
    </dxf>
    <dxf>
      <font>
        <color rgb="FF000000"/>
        <name val="Arial"/>
        <scheme val="minor"/>
      </font>
      <fill>
        <patternFill patternType="none">
          <fgColor indexed="64"/>
          <bgColor auto="1"/>
        </patternFill>
      </fill>
      <alignment wrapText="0"/>
    </dxf>
    <dxf>
      <font>
        <b val="0"/>
        <i val="0"/>
        <strike val="0"/>
        <condense val="0"/>
        <extend val="0"/>
        <outline val="0"/>
        <shadow val="0"/>
        <u val="none"/>
        <vertAlign val="baseline"/>
        <sz val="10"/>
        <color rgb="FF000000"/>
        <name val="Arial"/>
        <scheme val="minor"/>
      </font>
      <fill>
        <patternFill patternType="none">
          <fgColor indexed="64"/>
          <bgColor indexed="65"/>
        </patternFill>
      </fill>
    </dxf>
    <dxf>
      <font>
        <color rgb="FF000000"/>
        <name val="Arial"/>
        <scheme val="minor"/>
      </font>
      <fill>
        <patternFill patternType="none">
          <fgColor indexed="64"/>
          <bgColor auto="1"/>
        </patternFill>
      </fill>
      <alignment wrapText="0"/>
    </dxf>
    <dxf>
      <font>
        <b val="0"/>
        <i val="0"/>
        <strike val="0"/>
        <condense val="0"/>
        <extend val="0"/>
        <outline val="0"/>
        <shadow val="0"/>
        <u val="none"/>
        <vertAlign val="baseline"/>
        <sz val="10"/>
        <color rgb="FF000000"/>
        <name val="Arial"/>
        <scheme val="minor"/>
      </font>
      <fill>
        <patternFill patternType="none">
          <fgColor indexed="64"/>
          <bgColor indexed="65"/>
        </patternFill>
      </fill>
      <alignment horizontal="left" vertical="bottom" textRotation="0" wrapText="0" indent="0" justifyLastLine="0" shrinkToFit="0" readingOrder="0"/>
    </dxf>
    <dxf>
      <font>
        <color rgb="FF000000"/>
        <name val="Arial"/>
        <scheme val="minor"/>
      </font>
      <numFmt numFmtId="30" formatCode="@"/>
      <fill>
        <patternFill patternType="none">
          <fgColor indexed="64"/>
          <bgColor auto="1"/>
        </patternFill>
      </fill>
      <alignment horizontal="left" wrapText="0"/>
    </dxf>
    <dxf>
      <font>
        <name val="Arial"/>
        <scheme val="minor"/>
      </font>
      <fill>
        <patternFill patternType="none">
          <fgColor indexed="64"/>
          <bgColor auto="1"/>
        </patternFill>
      </fill>
      <border diagonalUp="0" diagonalDown="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color rgb="FF000000"/>
        <name val="Arial"/>
        <scheme val="minor"/>
      </font>
      <fill>
        <patternFill patternType="none">
          <fgColor indexed="64"/>
          <bgColor auto="1"/>
        </patternFill>
      </fill>
      <alignment wrapText="0"/>
    </dxf>
    <dxf>
      <border>
        <bottom style="thin">
          <color indexed="64"/>
        </bottom>
      </border>
    </dxf>
    <dxf>
      <fill>
        <patternFill patternType="solid">
          <fgColor rgb="FFF8F9FA"/>
          <bgColor rgb="FFF8F9FA"/>
        </patternFill>
      </fill>
    </dxf>
    <dxf>
      <fill>
        <patternFill patternType="solid">
          <fgColor rgb="FFFFFFFF"/>
          <bgColor rgb="FFFFFFFF"/>
        </patternFill>
      </fill>
    </dxf>
    <dxf>
      <fill>
        <patternFill patternType="solid">
          <fgColor rgb="FF5B3F86"/>
          <bgColor rgb="FF5B3F86"/>
        </patternFill>
      </fill>
    </dxf>
  </dxfs>
  <tableStyles count="1">
    <tableStyle name="Data-style" pivot="0" count="3" xr9:uid="{00000000-0011-0000-FFFF-FFFF00000000}">
      <tableStyleElement type="headerRow" dxfId="79"/>
      <tableStyleElement type="firstRowStripe" dxfId="78"/>
      <tableStyleElement type="secondRowStripe" dxfId="77"/>
    </tableStyle>
  </tableStyles>
  <colors>
    <mruColors>
      <color rgb="FFBFBAFF"/>
      <color rgb="FFEAE8FF"/>
      <color rgb="FFEDFFF7"/>
      <color rgb="FFB2AD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36" Type="http://schemas.microsoft.com/office/2022/11/relationships/FeaturePropertyBag" Target="featurePropertyBag/featurePropertyBag.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876300</xdr:colOff>
      <xdr:row>0</xdr:row>
      <xdr:rowOff>28575</xdr:rowOff>
    </xdr:from>
    <xdr:to>
      <xdr:col>2</xdr:col>
      <xdr:colOff>247650</xdr:colOff>
      <xdr:row>8</xdr:row>
      <xdr:rowOff>142875</xdr:rowOff>
    </xdr:to>
    <xdr:pic>
      <xdr:nvPicPr>
        <xdr:cNvPr id="2" name="Picture 1">
          <a:extLst>
            <a:ext uri="{FF2B5EF4-FFF2-40B4-BE49-F238E27FC236}">
              <a16:creationId xmlns:a16="http://schemas.microsoft.com/office/drawing/2014/main" id="{64CBCAA5-0B25-9D28-74E6-4B55CB1BB88F}"/>
            </a:ext>
          </a:extLst>
        </xdr:cNvPr>
        <xdr:cNvPicPr>
          <a:picLocks noChangeAspect="1"/>
        </xdr:cNvPicPr>
      </xdr:nvPicPr>
      <xdr:blipFill>
        <a:blip xmlns:r="http://schemas.openxmlformats.org/officeDocument/2006/relationships" r:embed="rId1"/>
        <a:stretch>
          <a:fillRect/>
        </a:stretch>
      </xdr:blipFill>
      <xdr:spPr>
        <a:xfrm>
          <a:off x="3819525" y="28575"/>
          <a:ext cx="3286125" cy="1638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638175</xdr:colOff>
      <xdr:row>0</xdr:row>
      <xdr:rowOff>47625</xdr:rowOff>
    </xdr:from>
    <xdr:to>
      <xdr:col>2</xdr:col>
      <xdr:colOff>419100</xdr:colOff>
      <xdr:row>8</xdr:row>
      <xdr:rowOff>28575</xdr:rowOff>
    </xdr:to>
    <xdr:pic>
      <xdr:nvPicPr>
        <xdr:cNvPr id="3" name="Picture 2">
          <a:extLst>
            <a:ext uri="{FF2B5EF4-FFF2-40B4-BE49-F238E27FC236}">
              <a16:creationId xmlns:a16="http://schemas.microsoft.com/office/drawing/2014/main" id="{991B864F-6582-9155-DA0C-FC7400AF0ACD}"/>
            </a:ext>
          </a:extLst>
        </xdr:cNvPr>
        <xdr:cNvPicPr>
          <a:picLocks noChangeAspect="1"/>
        </xdr:cNvPicPr>
      </xdr:nvPicPr>
      <xdr:blipFill>
        <a:blip xmlns:r="http://schemas.openxmlformats.org/officeDocument/2006/relationships" r:embed="rId1"/>
        <a:stretch>
          <a:fillRect/>
        </a:stretch>
      </xdr:blipFill>
      <xdr:spPr>
        <a:xfrm>
          <a:off x="3581400" y="47625"/>
          <a:ext cx="3667125" cy="1809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638175</xdr:colOff>
      <xdr:row>0</xdr:row>
      <xdr:rowOff>47625</xdr:rowOff>
    </xdr:from>
    <xdr:to>
      <xdr:col>2</xdr:col>
      <xdr:colOff>1352550</xdr:colOff>
      <xdr:row>8</xdr:row>
      <xdr:rowOff>28575</xdr:rowOff>
    </xdr:to>
    <xdr:pic>
      <xdr:nvPicPr>
        <xdr:cNvPr id="2" name="Picture 2">
          <a:extLst>
            <a:ext uri="{FF2B5EF4-FFF2-40B4-BE49-F238E27FC236}">
              <a16:creationId xmlns:a16="http://schemas.microsoft.com/office/drawing/2014/main" id="{41644E52-3178-453C-B5EE-E967448812BD}"/>
            </a:ext>
          </a:extLst>
        </xdr:cNvPr>
        <xdr:cNvPicPr>
          <a:picLocks noChangeAspect="1"/>
        </xdr:cNvPicPr>
      </xdr:nvPicPr>
      <xdr:blipFill>
        <a:blip xmlns:r="http://schemas.openxmlformats.org/officeDocument/2006/relationships" r:embed="rId1"/>
        <a:stretch>
          <a:fillRect/>
        </a:stretch>
      </xdr:blipFill>
      <xdr:spPr>
        <a:xfrm>
          <a:off x="3581400" y="47625"/>
          <a:ext cx="3667125" cy="1809750"/>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666.417047337964" createdVersion="8" refreshedVersion="8" minRefreshableVersion="3" recordCount="486" xr:uid="{FDDCD663-D09B-4A38-9019-796E33F6297A}">
  <cacheSource type="worksheet">
    <worksheetSource ref="B1:B1048576" sheet="DATA"/>
  </cacheSource>
  <cacheFields count="1">
    <cacheField name="Ministry" numFmtId="0">
      <sharedItems containsBlank="1" count="26">
        <s v="Ministry of Planning and Development"/>
        <s v="Ministry of Youth Development and National Service"/>
        <s v="Ministry of Agriculture, Land and Fisheries"/>
        <s v="Ministry of Public Utilities"/>
        <s v="Office of the Prime Minister - Communications"/>
        <s v="Office of the Attorney General and Ministry of Legal Affairs"/>
        <s v="Ministry of Housing and Urban Development"/>
        <s v="Ministry of Health"/>
        <s v="Ministry of Trade and Industry"/>
        <s v="Ministry of Education"/>
        <s v="Ministry of Social Development and Family Services"/>
        <s v="Ministry of Public Administration"/>
        <s v="Ministry of Finance"/>
        <s v="Ministry of Works and Transport"/>
        <s v="Ministry of Sport and Community Development"/>
        <s v="Office of the Prime Minister - National Aids Coordinating Committee"/>
        <s v="Ministry of Tourism, Culture and the Arts"/>
        <s v="Office of the Prime Minister - Gender and Child Affairs"/>
        <s v="Ministry of National Security"/>
        <s v="Ministry of Labour"/>
        <s v="Ministry of Foreign and CARICOM Affairs"/>
        <s v="Ministry of Energy and Energy Industries"/>
        <m/>
        <s v="Ministry of Public Utilities (MPU)" u="1"/>
        <s v="Ministry of Education (MOE)" u="1"/>
        <s v="Ministry of Public Administration (MPA)"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666.417047569441" createdVersion="8" refreshedVersion="8" minRefreshableVersion="3" recordCount="485" xr:uid="{0D289027-6300-49DE-B5CB-42D465F4743A}">
  <cacheSource type="worksheet">
    <worksheetSource name="GrantTrackerMinistries3"/>
  </cacheSource>
  <cacheFields count="13">
    <cacheField name="Fiscal Year" numFmtId="49">
      <sharedItems containsDate="1" containsBlank="1" containsMixedTypes="1" minDate="1900-01-06T02:40:04" maxDate="1905-07-17T00:00:00" count="23">
        <s v="2020"/>
        <s v="2021"/>
        <s v="2022"/>
        <s v="2023"/>
        <s v="2024"/>
        <s v="2020-2024"/>
        <s v="2022-2024"/>
        <n v="2020"/>
        <n v="2021"/>
        <n v="2022"/>
        <n v="2023"/>
        <n v="2024"/>
        <s v="2023-2025"/>
        <s v="2021-2024"/>
        <s v="2024-2025" u="1"/>
        <m u="1"/>
        <s v="2020 " u="1"/>
        <s v="2020-2021" u="1"/>
        <s v="2021-2022" u="1"/>
        <s v="2022-2023" u="1"/>
        <s v="2023-2024" u="1"/>
        <s v="2019-2020" u="1"/>
        <d v="1905-07-16T00:00:00" u="1"/>
      </sharedItems>
    </cacheField>
    <cacheField name="Ministry" numFmtId="0">
      <sharedItems containsBlank="1" count="30">
        <s v="Ministry of Planning and Development"/>
        <s v="Ministry of Youth Development and National Service"/>
        <s v="Ministry of Agriculture, Land and Fisheries"/>
        <s v="Ministry of Public Utilities"/>
        <s v="Office of the Prime Minister - Communications"/>
        <s v="Office of the Attorney General and Ministry of Legal Affairs"/>
        <s v="Ministry of Housing and Urban Development"/>
        <s v="Ministry of Health"/>
        <s v="Ministry of Trade and Industry"/>
        <s v="Ministry of Education"/>
        <s v="Ministry of Social Development and Family Services"/>
        <s v="Ministry of Public Administration"/>
        <s v="Ministry of Finance"/>
        <s v="Ministry of Works and Transport"/>
        <s v="Ministry of Sport and Community Development"/>
        <s v="Office of the Prime Minister - National Aids Coordinating Committee"/>
        <s v="Ministry of Tourism, Culture and the Arts"/>
        <s v="Office of the Prime Minister - Gender and Child Affairs"/>
        <s v="Ministry of National Security"/>
        <s v="Ministry of Labour"/>
        <s v="Ministry of Foreign and CARICOM Affairs"/>
        <s v="Ministry of Energy and Energy Industries"/>
        <s v="Ministry of Public Utilities (MPU)" u="1"/>
        <s v="Ministry of Education (MOE)" u="1"/>
        <s v="Ministry of Public Administration (MPA)" u="1"/>
        <s v="Office of the Attorney General and Ministry of Legal Affairs (AGLA)" u="1"/>
        <m u="1"/>
        <s v="Ministry of Health (MOH)" u="1"/>
        <s v="Ministry of Trade and Industry (MTI)" u="1"/>
        <s v="Ministry of Sport and Community Development (MSCD)" u="1"/>
      </sharedItems>
    </cacheField>
    <cacheField name="Ministry Abbreviation" numFmtId="0">
      <sharedItems/>
    </cacheField>
    <cacheField name="Executing State Agency/Department" numFmtId="0">
      <sharedItems containsBlank="1"/>
    </cacheField>
    <cacheField name="Name of Grant/Programme" numFmtId="0">
      <sharedItems/>
    </cacheField>
    <cacheField name="Grant/Programme Description" numFmtId="0">
      <sharedItems longText="1"/>
    </cacheField>
    <cacheField name="Type (Grant or Programme)" numFmtId="0">
      <sharedItems/>
    </cacheField>
    <cacheField name="No. of Grants Distributed / No. of Programme Beneficiaries" numFmtId="0">
      <sharedItems containsBlank="1" containsMixedTypes="1" containsNumber="1" containsInteger="1" minValue="0" maxValue="114242"/>
    </cacheField>
    <cacheField name="Value of Grants Distributed / Programme Expenditure ($TTD)" numFmtId="0">
      <sharedItems containsBlank="1" containsMixedTypes="1" containsNumber="1" minValue="0" maxValue="4353475734"/>
    </cacheField>
    <cacheField name="Comments" numFmtId="0">
      <sharedItems containsBlank="1" count="151" longText="1">
        <s v="Number of Grants Distributed column shows the number of financial disbursements made to either existing or new projects."/>
        <s v="Number of Grants Distributed column shows the number of financial disbursements made to different projects, either existing or new."/>
        <s v="Funded by the IDB. Value of USD $199,034.13 converted to TTD using exchange rate of 6.77"/>
        <s v="Funded by the IDB. Value of USD $33,306.88 converted to TTD using exchange rate of 6.77"/>
        <s v="Funded by the Trust for the Americas. Value of USD $20,000 converted to TTD using exchange rate of 6.77"/>
        <s v="Funded by the Trust for the Americas. Value of USD $25,000 converted to TTD using exchange rate of 6.77"/>
        <s v="Funded by the European Union and IDB Lab. Value of USD $2,116,977.09 converted to TTD using exchange rate of 6.77"/>
        <s v="Funded by the European Union and IDB Lab. Value of USD $1,796,544.34  converted to TTD using exchange rate of 6.77"/>
        <s v="Funded by the European Union and IDB Lab. Value of USD  $1,614,953.83 converted to TTD using exchange rate of 6.77"/>
        <m/>
        <s v="(1) Bill Assistance - 13,373 beneficiaries; Value of Electric Subsidy - $200 per bill or a maximum of $1,200 annually. The subsidy is applied to T&amp;TEC's bills bi-monthly. Water Subsidy - A2 customers $140 and A3 and A4 customers $200 annually; (2) Water Tank Assistance - 32 beneficiaries; Value of Grants for 600/650 gallons - $2,100; 800 gallon - $2,600 (3) Solar Power Assistance - 0; Value of grant is $45,000 per system"/>
        <s v="(1) Bill Assistance - 13,462 beneficiaries; Value of Electric Subsidy - $200 per bill or a maximum of $1,200 annually. The subsidy is applied to T&amp;TEC's bills bi-monthly. Water Subsidy - A2 customers $140 and A3 and A4 customers $200 annually; (2) Water Tank Assistance - 0; Value of Grants for 600/650 gallons - $2,100; 800 gallon - $2,600 (3) Solar Power Assistance - 0; Value of grant is $45,000 per system"/>
        <s v="(1) Bill Assistance - 13,576 beneficiaries; Value of Electric Subsidy - $200 per bill or a maximum of $1,200 annually. The subsidy is applied to T&amp;TEC's bills bi-monthly. Water Subsidy - A2 customers $140 and A3 and A4 customers $200 annually; (2) Water Tank Assistance - 135 beneficiaries; Value of Grants for 600/650 gallons - $2,100; 800 gallon - $2,600 (3) Solar Power Assistance - 1; Value of grant is $45,000 per system"/>
        <s v="(1) Bill Assistance - 13,070 beneficiaries; Value of Electric Subsidy - $200 per bill or a maximum of $1,200 annually. The subsidy is applied to T&amp;TEC's bills bi-monthly. Water Subsidy - A2 customers $140 and A3 and A4 customers $200 annually; (2) Water Tank Assistance - 84 beneficiaries; Value of Grants for 600/650 gallons - $2,100; 800 gallon - $2,600 (3) Solar Power Assistance - 2; Value of grant is $45,000 per system"/>
        <s v="(1) Bill Assistance - 13,018 beneficiaries; Value of Electric Subsidy - $200 per bill or a maximum of $1,200 annually. The subsidy is applied to T&amp;TEC's bills bi-monthly. Water Subsidy - A2 customers $140 and A3 and A4 customers $200 annually; (2) Water Tank Assistance - 56 beneficiaries; Value of Grants for 600/650 gallons - $2,100; 800 gallon - $2,600 (3) Solar Power Assistance - 0; Value of grant is $45,000 per system"/>
        <s v="Jobs benefitted 82 residents"/>
        <s v="Jobs benefitted 162 residents"/>
        <s v="Jobs benefitted 126 residents"/>
        <s v="Jobs benefitted 151 residents"/>
        <s v="Jobs benefitted 250 residents"/>
        <s v="REAP provides a one-time assistance to eligible persons whose homes lack proper wiring or have outdated and faulty electrical systems. This initiative not only addresses immediate safety concerns but also contributes to the promotion of equity between rural and urban areas by extending support to low income households and communities, enabling them to access electricity."/>
        <s v="REAP provides a one-time assistance to eligible persons whose homes lack proper wiring or have outdated and faulty electrical systems. This initiative not only addresses immediate safety concerns but also contributes to the promotion of equity between rural and urban areas by extending support to low income households and communities, enabling them to access electricity. "/>
        <s v="No grants are dispensed by this Ministry"/>
        <s v="Awaiting releases of $1,192,500 which will facilitate the disbursement of 80 grants. As of September 27, 2024"/>
        <s v="No allocation received."/>
        <s v="As of August 31, 2024"/>
        <s v="NGOs receiving subventions - Diabetes Association of Trinidad and Tobago, Heartbeat International, Living Water Community, Trinidad and Tobago Cancer Society, Trinidad and Tobago Heart Foundation, The Just Because Foundation, HEAL House Rehabilitation Centre, Rebirth House, Serenity Place, Trinidad and Tobago National Council on Alcoholism, Autistic Society, Horses Helping Humans, Christ Child Convalescent Home, Cotton Tree Foundation, Medical Research Foundation of Trinidad and Tobago, Breastfeeding Association of Trinidad and Tobago, Mamatoto Centre, Society for Inherited and Severe Blood Disorders"/>
        <s v="Procedures facilitated include joint replacements, cataract surgeries, MRIs and CT Scans"/>
        <s v="Procedures facilitated include joint replacements and cataract surgeries."/>
        <s v="Procedures facilitated include vitrectomies and joint replacements."/>
        <s v="Procedures facilitated included vitrectomies, cerebral angiograms and joint replacements."/>
        <s v="Procedures facilitated include angiograms, coronary artery bypasses, open heart surgeries, PCIs (stenting), valve replacements and aortic dissections"/>
        <s v="Procedures facilitated include angiograms, angioplasties, open heart surgeries, and electrophysiology studies"/>
        <s v="Procedures facilitated include angiograms, angioplasties, open heart surgeries, coronary artery bypass grafts, valve replacements, pulmonary vein isolations and electrophysiology studies"/>
        <s v="Procedures facilitated include angiograms, angioplasties, coronary artery bypass grafts and electrophysiology studies"/>
        <s v="Increased expenditure in 2021 was due to a rollover of invoices from 2020."/>
        <s v="Commenced in 2022"/>
        <s v="Commenced in 2021"/>
        <s v="Commenced in 2023"/>
        <s v="Number of grants refers to the number of students enrolled in Continuation Classes. Value of Grants refers to the cost of hosting the programme (teacher stipends). Payments in FY 2021 and 2022 represent arrears. Programme shifted to online modality in FY 2023."/>
        <s v="Nil due to COVID-19. Number of grants refers to the number of students enrolled in Continuation Classes. Value of Grants refers to the cost of hosting the programme (teacher stipends). Payments in FY 2021 and 2022 represent arrears. Programme shifted to online modality in FY 2023."/>
        <s v="Number of grants distributed refers to the number of persons accessing the Programme annually."/>
        <s v="Number of grants distributed refers to the number of persons accessing the Programme annually. "/>
        <s v="Number of grants distributed refers to the number of persons accessing the Programme annually. Value of grants represents figure committed as at 30/05/2024."/>
        <s v="Expenditure rolled over to FY 2021"/>
        <s v="Expenditure rolled over to FY 2023"/>
        <s v="Value of Grants = Expenditures as at April 30, 2024; Expenditure rolled over from FY 2023"/>
        <s v="Grants are issued once termly. Number of Grants distributed = actual number of Grants distributed as opposed to number of students served"/>
        <s v="Information currently inaccessible"/>
        <s v="Programme commenced in 2021."/>
        <s v="Number of Grants distributed refers to the number of students transported in any given year. Value of grant refers to the amount paid to retain the service, not including fees to PTSC"/>
        <s v="Nil due to COVID-19. Number of Grants distributed to the number of students transported in any given year. Value of grant refers to the amount paid to retain the service, not including fees to PTSC"/>
        <s v="Number of Grants distributed to the number of students transported in any given year. Value of grant refers to the amount paid to retain the service, not including fees to PTSC"/>
        <s v="Figure represents meals, PPE, and trainee stipend"/>
        <s v="Information not available yet"/>
        <s v="Information not yet available"/>
        <s v="Figure represents meals, PPE/M&amp;S"/>
        <s v="Sponsored by the Ministry of Youth Development and National Service"/>
        <s v="Awaiting funds for 2024"/>
        <s v="Beneficiaries recorded as at September (the close of the financial year)._x000a__x000a_Values of Grants distributed:_x000a_Income band ($0-$2500.00) SCP Amt = $3,500.00. _x000a_Income band ($2,500.01-$3,500.00) SCP Amt = $2,500.00._x000a_Income band ($3,500.01-$4,500.00) SCP Amt = $1,500.00._x000a_Income band ($4,500.01-$5,500.00) SCP Amt = $500.00"/>
        <s v="Beneficiaries recorded as at September (the close of the financial year). Values of Grants distributed:_x000a_Income band ($0-$2500.00) SCP Amt = $3,500.00. _x000a_Income band ($2,500.01-$3,500.00) SCP Amt = $2,500.00._x000a_Income band ($3,500.01-$4,500.00) SCP Amt = $1,500.00._x000a_Income band ($4,500.01-$5,500.00) SCP Amt = $500.00"/>
        <s v="Beneficiaries recorded as at September (The close of the financial year)_x000a__x000a_Values of Grants Distributed:_x000a_$1,300.00 for one (1) person, _x000a_$1,550.00 for two (2) persons, _x000a_$1,750.00 for three (3) persons and _x000a_$1,900.00 for four (4) or more persons."/>
        <s v="Beneficiaries recorded as at September (the close of the financial year). Value of grant is $2,000.00"/>
        <s v="Beneficiaries recorded as at September (the close of the financial year). Value of grant is $1,500.00"/>
        <s v="Beneficiaries recorded as at September (the close of the financial year)."/>
        <s v="Beneficiaries recorded as at September (the close of the financial year)._x000a_Value of grants distributed:_x000a_1-3 persons = $510.00, _x000a_4-5 persons = $650.00, _x000a_6+ persons = $800.00"/>
        <s v="Value of Grants distributed: Minor House Repair Assistance (MHRA) Grant provides up to $15,000.00 in materials only for the repair/upgrade of dwelling houses and up to $20,000.00 in materials only to effect repairs/upgrades in the event of a disaster; Sanitary Plumbing Assistance (SPA) Grant provides up to $15,000.00 in materials only; House Wiring Assistance (HWS) Grant, up to $15,000.00."/>
        <s v="Please note that the Ministry of Public Administration did not dispense any grants or public assistance service for fiscal 2020 - 2024."/>
        <s v="In 2020, the first Salary Relief Grants were issued to persons who experienced a loss of income over the period April-June 2020, with a ceiling of $1,500.00 per month for a period up to 3 months."/>
        <s v="Online applications for the SRG for May/June 2021 were invited with the launch of the online application e-portal on May 19, 2021. The deadline for the submission of applications was midnight July 9, 2021. However, persons with applications in progress at the deadline, had until midnight July 31, 2021 to complete and submit their applications."/>
        <s v="This $300 million Loan Guarantee Programme for Small and Medium Enterprises involved four (4) of the country's largest commercial banks administering and providing government-backed loans to SMEs. Under this Guarantee Programme, the Government is expected to pay interest on the SME loans, commencing 3 months after the launch of the programme and quarterly thereafter to maturity of the programme or the SMEs loans, whichever is later. Additionally, 75% of any Principal not repaid by the SME will be repaid to First Citizens Bank Limited - the programme's administrator, by the Government on demand, upon the SMEs failure to make such payment. (As at May 31, 2024, there were 18 repaid loans and 254 active loans.) ($27,975,000.00 represents the total principal guaranteed value.)"/>
        <s v="Phase II of the SME Loan Guarantee Programme was designed and approved in 2021 as a result of participating banks recognizing that applications were not transitioning to successful disbursements under Phase I. Phase II was subsequently finalized in September 2021 at a value of $196.0 million. (The 733 borrowers comprise 5 repaid loans and 728 active loans.) ($152,848,266.57 represents the total principal guaranteed value)"/>
        <s v="State funding was capped at $500 million as cash collateral to be disbursed in three tranches. (Of the 166 active loans, there is 1 repaid loan.) ($132,199,218.63 represents the total principal guaranteed value)"/>
        <s v="Under this Facility, Credit Unions utilised their liquidity to advance the loans and sought reimbursement, on a monthly basis, from the Ministry of Finance in the amount that was advanced. _x000a__x000a_It should be noted that the loans advanced by the credit unions in the amount of TT$544,817.16 in respect of the loss of income or earnings period March to May 2020, were reimbursed in full by the Government of the Republic of Trinidad and Tobago (GoRTT)._x000a__x000a_For the period June to December 2020, eleven (11) loans in the amount of TT$126,000.00 were advanced by credit unions and remains to be reimbursed by GoRTT upon the execution of the Amendment Agreements. It should be noted that no further loans were advanced._x000a__x000a_In addition to the above, as stipulated in the agreements with the credit unions, the credit unions shall make quarterly payments of capital and interest to GoRTT and the League or the CFF, based on amount collected from repayment of principal and interest by borrowers. _x000a__x000a_As at May 31, 2024, payments consisting of principal and interest in the amount of TT $451,574.25 were remitted to GoRTT by credit unions."/>
        <s v="One-time grant for fuel relief"/>
        <s v="Organizations received hampers containing various household and food supplies . These Included: ComTalk International (110 hampers)(4 baby bags), Friends for Life (11 hampers), TTCW (28 hampers), MRFTT (10 hampers), POSGH (5 hampers), GROOTSTT (11 hampers) and TTTC (44 hampers), 4Less (4 hampers)."/>
        <s v="Videos released on Zero Discrimination Day: Just a Hug, Just a test, Just a ticket, Just a drink  "/>
        <s v="Disbursed"/>
        <s v="No disbursement due to the Covid-19 pandemic."/>
        <s v="Approved. Awaiting confirmed releases to process disbursements."/>
        <s v="Approved. Awaiting confirmed releases to process disbursement."/>
        <s v="In Trinidad and Tobago, Faith-Based Organisations (FBO) have traditionally played an important role in the political, social and economic life of the country which has been imperative in the development process. These organisations, which are highly valued and legitimised by their communities, are capable of providing essential services to the most vulnerable populations at the grassroots level. In this regard, the FBO community was considered to be integral to the national COVID-19 pandemic response because of its ability to facilitate wide geographical coverage within the shortest possible time to affected populations._x000a__x000a_The Emergency Food Support Measure fell within the remit of the OPM's Strategic Work Plan &quot;to improve the quality of life of men and women, boys and girls at all levels of society.&quot; On a national level, the initiative was also strategically aligned to Theme 1 of the National Development Strategy of Trinidad and Tobago, 'Putting people first; nurturing our greatest asset,' and, on a global level, aligned with the attainment of Sustainable Development Goal 2 'Zero Hunger.'"/>
        <s v="Note: Two Cycles were trained in this Fiscal Six (6) Months per Cycle."/>
        <s v="No. of Beneficiaries = 622-Caregivers,1090-Clients"/>
        <s v="No. of Beneficiaries = 619 Caregivers, 1050- Clients"/>
        <s v="No. of Beneficiaries = 613 Caregivers, 1019- Clients"/>
        <s v="No. of Beneficiaries = 628 Caregivers, 1026-Clients"/>
        <s v="95 participants are enrolled in Cohort 1 and are expected to graduate at the start of FY25. Cohort 2 began on September 23, 2024, with 100 students enrolled in the program."/>
        <s v="The Ministry of Foreign and CARICOM Affairs wishes to advise_x000a_that it has not issued any grants nor has it facilitated any public assistance services_x000a_between Fiscal 2020 and Fiscal 2024."/>
        <s v="This figure represents National Energy's portion of the expenses paid to AMCHAM T&amp;T by NGC, which coordinated the participation of the Group's member companies."/>
        <s v="This contribution was made in 2022 due to the event's postponement to that year"/>
        <s v="This figure represents National Energy's portion of the expenses paid to ECTT by NGC, which coordinated the participation of the Group's member companies."/>
        <s v="Value of USD $21,000.00 converted to TTD using exchange rate of 6.77"/>
        <s v="Value of USD $20,000.00 converted to TTD using exchange rate of 6.77"/>
        <s v="This figure represents National Energy's portion of the expenses paid to AMCHAM T&amp;T by NGC, which coordinated the participation of the Group's member companies. "/>
        <s v="Value of USD $12,000.00 converted to TTD using exchange rate of 6.77"/>
        <s v="Value of USD $5,000.00 converted to TTD using exchange rate of 6.77"/>
        <s v="Value of USD $2,550.00 converted to TTD using exchange rate of 6.77"/>
        <s v="Value of USD $16,666.66 converted to TTD using exchange rate of 6.77"/>
        <s v="Value of USD $12,500.00 converted to TTD using exchange rate of 6.77"/>
        <s v="Value of USD $10,000.00 converted to TTD using exchange rate of 6.77"/>
        <s v="Programme description taken from the 2025 Budget Statement" u="1"/>
        <s v="(1) Bill Assistance - 13,373 grants, (2) Water Tank Assistance - 213 grants, (3) Solar Power Assistance - 0" u="1"/>
        <s v="(1) Bill Assistance - 13,462, (2) Water Tank Assistance - 0, (3) Solar Power Assistance - 0" u="1"/>
        <s v="(1) Bill Assistance - 13,576 grants, (2) Water Tank Assistance - 135 grants, (3) Solar Panel Assistance - 1" u="1"/>
        <s v="(1) Bill Assistance - 13,070 grants, (2) Water Tank Assistance - 84 grants, (3) Solar Panel Assistance - 2" u="1"/>
        <s v="(1) Bill Assistance - 44 grants, (2) Water Tank Assistance - 55 grants, (3) Solar Panel Assistance - 9" u="1"/>
        <s v="Jobs benefitted 132 residents" u="1"/>
        <s v="These are estimated costs for the year so far and are pending approval of transfer of funds." u="1"/>
        <s v="Value of Grants distributed:_x000a__x000a_Minor House Repair Assistance (MHRA) Grant provides up to $15,000.00 in materials only for the repair/upgrade of dwelling houses and up to $20,000.00 in materials only to effect repairs/upgrades in the event of a disaster._x000a__x000a_Sanitary Plumbing Assistance (SPA) Grant provides up to $15,000.00 in materials only. _x000a__x000a_House Wiring Assistance (HWS) Grant, up to $15,000.00." u="1"/>
        <s v="Value of grant: Up to $15,000.00 per person" u="1"/>
        <s v="No grants were distributed by this Ministry for Fiscals 2020 - 2024" u="1"/>
        <s v="No grants were distributed by this Ministry for Fiscals 2020 - 2025" u="1"/>
        <s v="No grants were distributed by this Ministry for Fiscals 2020 - 2026" u="1"/>
        <s v="No grants were distributed by this Ministry for Fiscals 2020 - 2027" u="1"/>
        <s v="No grants were distributed by this Ministry for Fiscals 2020 - 2028" u="1"/>
        <s v="This programme is ongoing." u="1"/>
        <s v="In Trinidad and Tobago, Faith-Based Organisations (FBO) have traditionally played an important role in the political, social and economic life of the country which has been imperative in the development process. These organisations, which are highly valued and legitimised by their communites, are capable of providing essential services to the most vulnerable populations at the grassroots level. In this regard, the FBO community was considered to be integral to the national COVID-19 pandemic response because of its ability to facilitiate wide geographical coverage within the shortest possible time to affected populations._x000a__x000a_The Emergency Food Support Measure fell within the remit of the OPM's Strategic Work Plan &quot;to improve the quality of life of men and women, boys and girls at all levels of society.&quot; On a national level, the iniatiave was also strategically aligned to Theme 1 of the National Development Strategy of Trinidad and Tobago, 'Putting people first; nurturing our greatest asset,' and, on a global level, aligned with the attainment of Sustainable Development Goal 2 'Zero Hunger.'" u="1"/>
        <s v="In Trinidad and Tobago, Faith-Based Organisations (FBO) have traditionally played an important role in the political, social and economic life of the country which has been imperative in the development process. These organisations, which are highly valued and legitimised by their communites, are capable of providing essential services to the most vulnerable populations at the grassroots level. In this regard, the FBO community was considered to be integral to the national COVID-19 pandemic response because of its ability to facilitiate wide geographical coverage within the shortest possible time to affected populations._x000a__x000a_The Emergency Food Support Measure fell within the remit of the OPM's Strategic Work Plan &quot;&quot;to improve the quality of life of men and women, boys and girls at all levels of society.&quot;&quot; On a national level, the iniatiave was also strategically aligned to Theme 1 of the National Development Strategy of Trinidad and Tobago, 'Putting people first; nurturing our greatest asset,' and, on a global level, aligned with the attainment of Sustainable Development Goal 2 'Zero Hunger.'" u="1"/>
        <s v="Number of Grants Distributed column shows the number of financial disbursements made to different projects, either existing or new. Unverified figures." u="1"/>
        <s v="Number of Grants Distributed column shows the number of financial disbursements made to different projects, either existing or new. _x000a__x000a_NB: Verification of total 2024 figures at the official publishing of the Auditor General's Report._x000a__x000a_Information is calculated up to May 2024." u="1"/>
        <s v="For the fiscal periods 2020 to May 2024, approximately 117 co-financing support for companies were granted at approximately TT $2.7 million." u="1"/>
        <s v="Value represents amount as at May 2024. Procedures facilitated included vitrectomies, cerebral angiograms and joint replacements." u="1"/>
        <s v="Number and value represent data as at May 2024. Procedures facilitated include angiograms, angioplasties, coronary artery bypass grafts and electrophysiology studies" u="1"/>
        <s v="Data collected as of May 2024" u="1"/>
        <s v="Number of Grants Distributed column shows the number of financial disbursements made to different projects, either existing or new. _x000a__x000a_NB: Verification of total 2024 figures at the offical publishing of the Auditor General's Report._x000a__x000a_Information is calculated up to May 2024." u="1"/>
        <s v="Grant Objectives requested by Maiah from rep" u="1"/>
        <s v="Currency in USD and funded by the IDB. Exchange rate used to convert to TTD: 6.77" u="1"/>
        <s v="Currency in USD and funded by the Trust for the Americas. Exchange rate used to convert to TTD: 6.77" u="1"/>
        <s v="Currency in USD and funded by the European Union and IDB Lab. Exchange rate used to convert to TTD: 6.77" u="1"/>
        <s v="These are estimated costs for the year so far and are pending approval of transfer of funds" u="1"/>
        <s v="Need to check if any more grants will be given from July-Sep 2024." u="1"/>
        <s v="Check if any more grants will be distributed jul-sep 2024" u="1"/>
        <s v="Number of grants distributed refers to the number of persons accessing the Programme annually. ." u="1"/>
        <s v="Nil due to COVID-19.Number of Grants distributed to the number of students transported in any given year. Value of grant refers to the amount paid to retain the service, not including fees to PTSC" u="1"/>
        <s v="Beneficiaries recorded as at September (the close of the financial year). Income band ($0-$2500.00) SCP Amt = $3,500.00. Income band ($2,500.01-$3,500.00) SCP Amt = $2,500.00. Income band ($3,500.01-$4,500.00) SCP Amt = $1,500.00. Income band ($4,500.01-$5,500.00) SCP Amt = $500.00" u="1"/>
        <s v="$1,300.00 for one (1) person, $1,550.00 for two (2) persons, $1,750.00 for three (3) persons and $1,900.00 for four (4) or more persons." u="1"/>
        <s v="Value of grant is $2,000.00" u="1"/>
        <s v="Value of grant is $2,000.01" u="1"/>
        <s v="Value of grant is $2,000.02" u="1"/>
        <s v="Value of grant is $2,000.03" u="1"/>
        <s v="Value of grant is $2,000.04" u="1"/>
        <s v="Value of grant is $1,500.00" u="1"/>
        <s v="Appendix needed to show list of grants and their respective values." u="1"/>
        <s v="1-3 persons = $510.00, 4-5 persons = $650.00, 6+ persons = $800.00" u="1"/>
        <s v="Minor House Repair Assistance (MHRA) Grant provides up to $15,000.00 in materials only for the repair/upgrade of dwelling houses and up to $20,000.00 in materials only to effect repairs/upgrades in the event of a disaster. Sanitary Plumbing Assistance (SPA) Grant provides up to $15,000.00  in materials only. House Wiring Assistance (HWS) Grant, up to $15,000.00." u="1"/>
        <s v="Up to $15,000.00 per person" u="1"/>
        <s v="This $300 million Loan Guarantee Programme for Small and Medium Enterprises involved four (4) of the country's largest commercial banks administering and providing government-backed loans to SMEs. Under this Guarantee Programme, the Government is expected to pay interest on the SME loans, commencing 3 months after the launch of the programme and quarterly thereafter to maturity of the programme or the SMEs loans, whichever is later. Additionally, 75% of any Principal not repaid by the SME will be repaid to First Citizens Bank Limited - the programme's administrator, by the Government on demand, upon the SMEs failure to make such payment. (As at May 31, 2024, there were 18 repaid loans and 254 active loans.)" u="1"/>
        <s v="Phase II of the SME Loan Guarantee Programme was designed and approved in 2021 as a result of participating banks recognizing that applications were not transitioning to successful disbursements under Phase I. Phase II was subsequently finalized in September 2021 at a value of $196.0 million. (5 repaid loans and 728 active loans.)" u="1"/>
        <s v="State funding was capped at $500 million as cash collateral to be disbursed in three tranches. (1 repaid loan.)" u="1"/>
        <s v="Under this Facility, Credit Unions utilized their liquidity to advance the loans and sought reimbursement, on a monthly basis, from the Ministry of Finance in the amount that was advanced. It should be noted that the loans advanced by the credit unions in the amount of TT$544,817.16 in respect of the loss of income or earnings period March to May 2020, were reimbursed in full by the Government of the Republic of Trinidad and Tobago (GoRTT). For the period June to December 2020, eleven (11) loans in the amount of TT$126,000.00 were advanced by credit unions and remains to be reimbursed by GoRTT upon the execution of the Amendment Agreements. It should be noted that no further loans were advanced. In addition to the above, as stipulated in the agreements with the credit unions, the credit unions shall make quarterly payments of capital and interest of GoRTT and the League or the CFF, based on amount collected from repayment of principal and interest by borrowers. As at May 31, 2024, payments consisting of principal and interest in the amount of TT$451,574.25 were remitted to GoRTT by credit unions." u="1"/>
      </sharedItems>
    </cacheField>
    <cacheField name="Theme" numFmtId="0">
      <sharedItems containsBlank="1"/>
    </cacheField>
    <cacheField name="Status" numFmtId="49">
      <sharedItems containsBlank="1"/>
    </cacheField>
    <cacheField name="Internal Notes" numFmtId="0">
      <sharedItems containsBlank="1" longText="1"/>
    </cacheField>
  </cacheFields>
  <extLst>
    <ext xmlns:x14="http://schemas.microsoft.com/office/spreadsheetml/2009/9/main" uri="{725AE2AE-9491-48be-B2B4-4EB974FC3084}">
      <x14:pivotCacheDefinition pivotCacheId="102752961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6">
  <r>
    <x v="0"/>
  </r>
  <r>
    <x v="0"/>
  </r>
  <r>
    <x v="0"/>
  </r>
  <r>
    <x v="0"/>
  </r>
  <r>
    <x v="0"/>
  </r>
  <r>
    <x v="0"/>
  </r>
  <r>
    <x v="0"/>
  </r>
  <r>
    <x v="0"/>
  </r>
  <r>
    <x v="0"/>
  </r>
  <r>
    <x v="0"/>
  </r>
  <r>
    <x v="0"/>
  </r>
  <r>
    <x v="0"/>
  </r>
  <r>
    <x v="0"/>
  </r>
  <r>
    <x v="1"/>
  </r>
  <r>
    <x v="1"/>
  </r>
  <r>
    <x v="1"/>
  </r>
  <r>
    <x v="1"/>
  </r>
  <r>
    <x v="2"/>
  </r>
  <r>
    <x v="2"/>
  </r>
  <r>
    <x v="2"/>
  </r>
  <r>
    <x v="2"/>
  </r>
  <r>
    <x v="2"/>
  </r>
  <r>
    <x v="2"/>
  </r>
  <r>
    <x v="2"/>
  </r>
  <r>
    <x v="2"/>
  </r>
  <r>
    <x v="2"/>
  </r>
  <r>
    <x v="2"/>
  </r>
  <r>
    <x v="2"/>
  </r>
  <r>
    <x v="2"/>
  </r>
  <r>
    <x v="2"/>
  </r>
  <r>
    <x v="2"/>
  </r>
  <r>
    <x v="2"/>
  </r>
  <r>
    <x v="2"/>
  </r>
  <r>
    <x v="2"/>
  </r>
  <r>
    <x v="2"/>
  </r>
  <r>
    <x v="2"/>
  </r>
  <r>
    <x v="2"/>
  </r>
  <r>
    <x v="3"/>
  </r>
  <r>
    <x v="3"/>
  </r>
  <r>
    <x v="3"/>
  </r>
  <r>
    <x v="3"/>
  </r>
  <r>
    <x v="3"/>
  </r>
  <r>
    <x v="3"/>
  </r>
  <r>
    <x v="3"/>
  </r>
  <r>
    <x v="3"/>
  </r>
  <r>
    <x v="3"/>
  </r>
  <r>
    <x v="3"/>
  </r>
  <r>
    <x v="3"/>
  </r>
  <r>
    <x v="3"/>
  </r>
  <r>
    <x v="3"/>
  </r>
  <r>
    <x v="3"/>
  </r>
  <r>
    <x v="3"/>
  </r>
  <r>
    <x v="4"/>
  </r>
  <r>
    <x v="4"/>
  </r>
  <r>
    <x v="4"/>
  </r>
  <r>
    <x v="4"/>
  </r>
  <r>
    <x v="4"/>
  </r>
  <r>
    <x v="5"/>
  </r>
  <r>
    <x v="5"/>
  </r>
  <r>
    <x v="5"/>
  </r>
  <r>
    <x v="5"/>
  </r>
  <r>
    <x v="5"/>
  </r>
  <r>
    <x v="6"/>
  </r>
  <r>
    <x v="6"/>
  </r>
  <r>
    <x v="6"/>
  </r>
  <r>
    <x v="6"/>
  </r>
  <r>
    <x v="6"/>
  </r>
  <r>
    <x v="6"/>
  </r>
  <r>
    <x v="6"/>
  </r>
  <r>
    <x v="6"/>
  </r>
  <r>
    <x v="6"/>
  </r>
  <r>
    <x v="6"/>
  </r>
  <r>
    <x v="6"/>
  </r>
  <r>
    <x v="6"/>
  </r>
  <r>
    <x v="6"/>
  </r>
  <r>
    <x v="6"/>
  </r>
  <r>
    <x v="7"/>
  </r>
  <r>
    <x v="7"/>
  </r>
  <r>
    <x v="7"/>
  </r>
  <r>
    <x v="7"/>
  </r>
  <r>
    <x v="7"/>
  </r>
  <r>
    <x v="7"/>
  </r>
  <r>
    <x v="7"/>
  </r>
  <r>
    <x v="7"/>
  </r>
  <r>
    <x v="7"/>
  </r>
  <r>
    <x v="7"/>
  </r>
  <r>
    <x v="7"/>
  </r>
  <r>
    <x v="7"/>
  </r>
  <r>
    <x v="7"/>
  </r>
  <r>
    <x v="7"/>
  </r>
  <r>
    <x v="7"/>
  </r>
  <r>
    <x v="7"/>
  </r>
  <r>
    <x v="7"/>
  </r>
  <r>
    <x v="7"/>
  </r>
  <r>
    <x v="7"/>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1"/>
  </r>
  <r>
    <x v="11"/>
  </r>
  <r>
    <x v="11"/>
  </r>
  <r>
    <x v="11"/>
  </r>
  <r>
    <x v="11"/>
  </r>
  <r>
    <x v="12"/>
  </r>
  <r>
    <x v="12"/>
  </r>
  <r>
    <x v="12"/>
  </r>
  <r>
    <x v="12"/>
  </r>
  <r>
    <x v="12"/>
  </r>
  <r>
    <x v="12"/>
  </r>
  <r>
    <x v="13"/>
  </r>
  <r>
    <x v="13"/>
  </r>
  <r>
    <x v="14"/>
  </r>
  <r>
    <x v="14"/>
  </r>
  <r>
    <x v="14"/>
  </r>
  <r>
    <x v="14"/>
  </r>
  <r>
    <x v="14"/>
  </r>
  <r>
    <x v="14"/>
  </r>
  <r>
    <x v="14"/>
  </r>
  <r>
    <x v="14"/>
  </r>
  <r>
    <x v="14"/>
  </r>
  <r>
    <x v="14"/>
  </r>
  <r>
    <x v="14"/>
  </r>
  <r>
    <x v="14"/>
  </r>
  <r>
    <x v="14"/>
  </r>
  <r>
    <x v="14"/>
  </r>
  <r>
    <x v="14"/>
  </r>
  <r>
    <x v="15"/>
  </r>
  <r>
    <x v="15"/>
  </r>
  <r>
    <x v="15"/>
  </r>
  <r>
    <x v="15"/>
  </r>
  <r>
    <x v="15"/>
  </r>
  <r>
    <x v="15"/>
  </r>
  <r>
    <x v="15"/>
  </r>
  <r>
    <x v="15"/>
  </r>
  <r>
    <x v="15"/>
  </r>
  <r>
    <x v="15"/>
  </r>
  <r>
    <x v="15"/>
  </r>
  <r>
    <x v="15"/>
  </r>
  <r>
    <x v="16"/>
  </r>
  <r>
    <x v="16"/>
  </r>
  <r>
    <x v="16"/>
  </r>
  <r>
    <x v="16"/>
  </r>
  <r>
    <x v="16"/>
  </r>
  <r>
    <x v="16"/>
  </r>
  <r>
    <x v="16"/>
  </r>
  <r>
    <x v="16"/>
  </r>
  <r>
    <x v="16"/>
  </r>
  <r>
    <x v="16"/>
  </r>
  <r>
    <x v="16"/>
  </r>
  <r>
    <x v="16"/>
  </r>
  <r>
    <x v="16"/>
  </r>
  <r>
    <x v="16"/>
  </r>
  <r>
    <x v="16"/>
  </r>
  <r>
    <x v="16"/>
  </r>
  <r>
    <x v="16"/>
  </r>
  <r>
    <x v="16"/>
  </r>
  <r>
    <x v="16"/>
  </r>
  <r>
    <x v="16"/>
  </r>
  <r>
    <x v="16"/>
  </r>
  <r>
    <x v="16"/>
  </r>
  <r>
    <x v="16"/>
  </r>
  <r>
    <x v="17"/>
  </r>
  <r>
    <x v="17"/>
  </r>
  <r>
    <x v="17"/>
  </r>
  <r>
    <x v="17"/>
  </r>
  <r>
    <x v="17"/>
  </r>
  <r>
    <x v="17"/>
  </r>
  <r>
    <x v="17"/>
  </r>
  <r>
    <x v="17"/>
  </r>
  <r>
    <x v="17"/>
  </r>
  <r>
    <x v="17"/>
  </r>
  <r>
    <x v="17"/>
  </r>
  <r>
    <x v="17"/>
  </r>
  <r>
    <x v="17"/>
  </r>
  <r>
    <x v="17"/>
  </r>
  <r>
    <x v="17"/>
  </r>
  <r>
    <x v="17"/>
  </r>
  <r>
    <x v="17"/>
  </r>
  <r>
    <x v="17"/>
  </r>
  <r>
    <x v="17"/>
  </r>
  <r>
    <x v="17"/>
  </r>
  <r>
    <x v="17"/>
  </r>
  <r>
    <x v="17"/>
  </r>
  <r>
    <x v="18"/>
  </r>
  <r>
    <x v="18"/>
  </r>
  <r>
    <x v="18"/>
  </r>
  <r>
    <x v="18"/>
  </r>
  <r>
    <x v="19"/>
  </r>
  <r>
    <x v="19"/>
  </r>
  <r>
    <x v="19"/>
  </r>
  <r>
    <x v="19"/>
  </r>
  <r>
    <x v="19"/>
  </r>
  <r>
    <x v="1"/>
  </r>
  <r>
    <x v="1"/>
  </r>
  <r>
    <x v="1"/>
  </r>
  <r>
    <x v="1"/>
  </r>
  <r>
    <x v="1"/>
  </r>
  <r>
    <x v="1"/>
  </r>
  <r>
    <x v="1"/>
  </r>
  <r>
    <x v="1"/>
  </r>
  <r>
    <x v="1"/>
  </r>
  <r>
    <x v="1"/>
  </r>
  <r>
    <x v="1"/>
  </r>
  <r>
    <x v="1"/>
  </r>
  <r>
    <x v="1"/>
  </r>
  <r>
    <x v="1"/>
  </r>
  <r>
    <x v="1"/>
  </r>
  <r>
    <x v="1"/>
  </r>
  <r>
    <x v="1"/>
  </r>
  <r>
    <x v="1"/>
  </r>
  <r>
    <x v="1"/>
  </r>
  <r>
    <x v="1"/>
  </r>
  <r>
    <x v="1"/>
  </r>
  <r>
    <x v="1"/>
  </r>
  <r>
    <x v="1"/>
  </r>
  <r>
    <x v="1"/>
  </r>
  <r>
    <x v="1"/>
  </r>
  <r>
    <x v="1"/>
  </r>
  <r>
    <x v="1"/>
  </r>
  <r>
    <x v="1"/>
  </r>
  <r>
    <x v="20"/>
  </r>
  <r>
    <x v="20"/>
  </r>
  <r>
    <x v="20"/>
  </r>
  <r>
    <x v="20"/>
  </r>
  <r>
    <x v="20"/>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5">
  <r>
    <x v="0"/>
    <x v="0"/>
    <s v="MPD"/>
    <s v="Green Fund Executing Unit"/>
    <s v="Green Fund"/>
    <s v="In accordance with clause 64 of the Miscellaneous Taxes act Chapter 77.01, the purpose of the Fund is to financially assist Organizations and Community Groups that are engaged in activities related to the main focal areas of:-Remediation; Reforestation; Environmental education and public awareness of environmental issues; Conservation of the environment"/>
    <s v="Grant"/>
    <n v="2"/>
    <n v="2381186"/>
    <x v="0"/>
    <m/>
    <s v="Checked - Astrid Casimire"/>
    <s v="-"/>
  </r>
  <r>
    <x v="1"/>
    <x v="0"/>
    <s v="MPD"/>
    <s v="Green Fund Executing Unit"/>
    <s v="Green Fund"/>
    <s v="In accordance with clause 64 of the Miscellaneous Taxes act Chapter 77.01, the purpose of the Fund is to financially assist Organizations and Community Groups that are engaged in activities related to the main focal areas of:-Remediation; Reforestation; Environmental education and public awareness of environmental issues; Conservation of the environment"/>
    <s v="Grant"/>
    <n v="3"/>
    <n v="5261482"/>
    <x v="1"/>
    <m/>
    <s v="Checked - Astrid Casimire"/>
    <s v="-"/>
  </r>
  <r>
    <x v="2"/>
    <x v="0"/>
    <s v="MPD"/>
    <s v="Green Fund Executing Unit"/>
    <s v="Green Fund"/>
    <s v="In accordance with clause 64 of the Miscellaneous Taxes act Chapter 77.01, the purpose of the Fund is to financially assist Organizations and Community Groups that are engaged in activities related to the main focal areas of:-Remediation; Reforestation; Environmental education and public awareness of environmental issues; Conservation of the environment"/>
    <s v="Grant"/>
    <n v="1"/>
    <n v="1209401"/>
    <x v="1"/>
    <m/>
    <s v="Checked - Astrid Casimire"/>
    <s v="-"/>
  </r>
  <r>
    <x v="3"/>
    <x v="0"/>
    <s v="MPD"/>
    <s v="Green Fund Executing Unit"/>
    <s v="Green Fund"/>
    <s v="In accordance with clause 64 of the Miscellaneous Taxes act Chapter 77.01, the purpose of the Fund is to financially assist Organizations and Community Groups that are engaged in activities related to the main focal areas of:-Remediation; Reforestation; Environmental education and public awareness of environmental issues; Conservation of the environment"/>
    <s v="Grant"/>
    <n v="5"/>
    <n v="19456530"/>
    <x v="1"/>
    <m/>
    <s v="Verification Checked - Astrid Casimire"/>
    <m/>
  </r>
  <r>
    <x v="4"/>
    <x v="0"/>
    <s v="MPD"/>
    <s v="Green Fund Executing Unit"/>
    <s v="Green Fund"/>
    <s v="In accordance with clause 64 of the Miscellaneous Taxes act Chapter 77.01, the purpose of the Fund is to financially assist Organizations and Community Groups that are engaged in activities related to the main focal areas of:-Remediation; Reforestation; Environmental education and public awareness of environmental issues; Conservation of the environment"/>
    <s v="Grant"/>
    <n v="5"/>
    <n v="15613677.25"/>
    <x v="1"/>
    <m/>
    <s v="Verification Checked - Astrid Casimire"/>
    <m/>
  </r>
  <r>
    <x v="2"/>
    <x v="0"/>
    <s v="MPD"/>
    <s v="CARIRI"/>
    <s v="Bridging the Gap to Commercial Application of Innovation"/>
    <s v="Scale Up of business operations post the covid-19 pandemic"/>
    <s v="Programme"/>
    <n v="47"/>
    <n v="1347461.0600999999"/>
    <x v="2"/>
    <m/>
    <s v="Checked - Astrid Casimire"/>
    <s v="-"/>
  </r>
  <r>
    <x v="3"/>
    <x v="0"/>
    <s v="MPD"/>
    <s v="CARIRI"/>
    <s v="Bridging the Gap to Commercial Application of Innovation"/>
    <s v="Scale Up of business operations post the covid-19 pandemic"/>
    <s v="Programme"/>
    <n v="8"/>
    <n v="225487.57759999996"/>
    <x v="3"/>
    <m/>
    <s v="Checked - Astrid Casimire"/>
    <s v="-"/>
  </r>
  <r>
    <x v="2"/>
    <x v="0"/>
    <s v="MPD"/>
    <s v="CARIRI"/>
    <s v="DIA Youth Innovation Lab"/>
    <s v="Seed funding for youth entrepreneurs"/>
    <s v="Grant"/>
    <n v="10"/>
    <n v="135400"/>
    <x v="4"/>
    <m/>
    <s v="Checked - Astrid Casimire"/>
    <s v="-"/>
  </r>
  <r>
    <x v="3"/>
    <x v="0"/>
    <s v="MPD"/>
    <s v="CARIRI"/>
    <s v="DIA Youth Innovation Lab"/>
    <s v="Seed funding for youth entrepreneurs"/>
    <s v="Grant"/>
    <n v="27"/>
    <n v="169250"/>
    <x v="5"/>
    <m/>
    <s v="Checked - Astrid Casimire"/>
    <s v="-"/>
  </r>
  <r>
    <x v="4"/>
    <x v="0"/>
    <s v="MPD"/>
    <s v="CARIRI"/>
    <s v="DIA Youth Innovation Lab"/>
    <s v="Seed funding for youth entrepreneurs"/>
    <s v="Grant"/>
    <n v="21"/>
    <n v="169250"/>
    <x v="5"/>
    <m/>
    <s v="Verification Checked - Astrid Casimire"/>
    <s v="-"/>
  </r>
  <r>
    <x v="2"/>
    <x v="0"/>
    <s v="MPD"/>
    <s v="CARIRI"/>
    <s v="Shaping the Future of Innovation"/>
    <s v="To spur private sector-led innovation that can contribute to socio-economic growth"/>
    <s v="Programme"/>
    <n v="15"/>
    <n v="14331934.899299998"/>
    <x v="6"/>
    <m/>
    <s v="Checked - Astrid Casimire"/>
    <s v="-"/>
  </r>
  <r>
    <x v="3"/>
    <x v="0"/>
    <s v="MPD"/>
    <s v="CARIRI"/>
    <s v="Shaping the Future of Innovation"/>
    <s v="To spur private sector-led innovation that can contribute to socio-economic growth"/>
    <s v="Programme"/>
    <n v="19"/>
    <n v="12162605.1818"/>
    <x v="7"/>
    <m/>
    <s v="Checked - Astrid Casimire"/>
    <s v="-"/>
  </r>
  <r>
    <x v="4"/>
    <x v="0"/>
    <s v="MPD"/>
    <s v="CARIRI"/>
    <s v="Shaping the Future of Innovation"/>
    <s v="To spur private sector-led innovation that can contribute to socio-economic growth"/>
    <s v="Programme"/>
    <n v="18"/>
    <n v="10933237.429099999"/>
    <x v="8"/>
    <m/>
    <s v="Verification Checked - Astrid Casimire"/>
    <s v="-"/>
  </r>
  <r>
    <x v="0"/>
    <x v="1"/>
    <s v="MYDNS"/>
    <s v="Youth Affairs Division"/>
    <s v="Grant Funding to Non-Profit Institutions"/>
    <s v="To aid youth as well as youth-led and youth serving organizations facilitate capacity building and institutional strengthening initiatives as well as youth and community development projects."/>
    <s v="Grant"/>
    <n v="2"/>
    <n v="190918"/>
    <x v="9"/>
    <s v="NGOs"/>
    <s v="Checked - Astrid Casimire"/>
    <m/>
  </r>
  <r>
    <x v="1"/>
    <x v="1"/>
    <s v="MYDNS"/>
    <s v="Youth Affairs Division"/>
    <s v="Grant Funding to Non-Profit Institutions"/>
    <s v="To aid youth as well as youth-led and youth serving organizations facilitate capacity building and institutional strengthening initiatives as well as youth and community development projects."/>
    <s v="Grant"/>
    <n v="3"/>
    <n v="64700"/>
    <x v="9"/>
    <s v="NGOs"/>
    <s v="Checked - Astrid Casimire"/>
    <m/>
  </r>
  <r>
    <x v="2"/>
    <x v="1"/>
    <s v="MYDNS"/>
    <s v="Youth Affairs Division"/>
    <s v="Grant Funding to Non-Profit Institutions"/>
    <s v="To aid youth as well as youth-led and youth serving organizations facilitate capacity building and institutional strengthening initiatives as well as youth and community development projects."/>
    <s v="Grant"/>
    <n v="5"/>
    <n v="43371"/>
    <x v="9"/>
    <s v="NGOs"/>
    <s v="Checked - Astrid Casimire"/>
    <m/>
  </r>
  <r>
    <x v="3"/>
    <x v="1"/>
    <s v="MYDNS"/>
    <s v="Youth Affairs Division"/>
    <s v="Grant Funding to Non-Profit Institutions"/>
    <s v="To aid youth as well as youth-led and youth serving organizations facilitate capacity building and institutional strengthening initiatives as well as youth and community development projects."/>
    <s v="Grant"/>
    <n v="25"/>
    <n v="222563.6"/>
    <x v="9"/>
    <s v="NGOs"/>
    <s v="Checked - Astrid Casimire"/>
    <m/>
  </r>
  <r>
    <x v="1"/>
    <x v="2"/>
    <s v="MALF"/>
    <s v="Accounts"/>
    <s v="Agricultural Finance Support Programme Funds (Agro-Incentive Grant)"/>
    <s v="Specific areas eligible in the first year for funding under the Agro-Incentive are as follows: (1) Upgrade of Facilities/Farms - Existing farmers who wish to perform farm upgrades with the intention of reducing labour via mechanization, reducing the cost of production, implementing new technology and improvement of health, safety and food safety in operations, (2) New Farm Start-Up for new or young farmers - The incentive can be used as a guarantee to the Agricultural Development Bank (ADB) to access financing, (3) Livestock Farmers for upgrade of breeding stock, (4) Dairy Farmers - Farm upgrades with the intention of increasing productivity, efficiency in food safety, (5) Fish and Fish Processing - For value added activities."/>
    <s v="Grant"/>
    <n v="58"/>
    <n v="5253433.38"/>
    <x v="9"/>
    <s v="Agriculture"/>
    <s v="Checked - Astrid Casimire"/>
    <s v="Minister Hosein budget speech: Since its inception in 2019, the Ministry has disbursed more than Twenty-Seven Million Dollars ($27 Mn) to_x000a_over Three Hundred (300) small and medium-sized farmers."/>
  </r>
  <r>
    <x v="2"/>
    <x v="2"/>
    <s v="MALF"/>
    <s v="Accounts"/>
    <s v="Agricultural Finance Support Programme Funds (Agro-Incentive Grant)"/>
    <s v="Specific areas eligible in the first year for funding under the Agro-Incentive are as follows: (1) Upgrade of Facilities/Farms - Existing farmers who wish to perform farm upgrades with the intention of reducing labour via mechanization, reducing the cost of production, implementing new technology and improvement of health, safety and food safety in operations, (2) New Farm Start-Up for new or young farmers - The incentive can be used as a guarantee to the Agricultural Development Bank (ADB) to access financing, (3) Livestock Farmers for upgrade of breeding stock, (4) Dairy Farmers - Farm upgrades with the intention of increasing productivity, efficiency in food safety, (5) Fish and Fish Processing - For value added activities."/>
    <s v="Grant"/>
    <n v="59"/>
    <n v="5522542.8899999997"/>
    <x v="9"/>
    <s v="Agriculture"/>
    <s v="Checked - Astrid Casimire"/>
    <s v="-"/>
  </r>
  <r>
    <x v="3"/>
    <x v="2"/>
    <s v="MALF"/>
    <s v="Accounts"/>
    <s v="Agricultural Finance Support Programme Funds (Agro-Incentive Grant)"/>
    <s v="Specific areas eligible in the first year for funding under the Agro-Incentive are as follows: (1) Upgrade of Facilities/Farms - Existing farmers who wish to perform farm upgrades with the intention of reducing labour via mechanization, reducing the cost of production, implementing new technology and improvement of health, safety and food safety in operations, (2) New Farm Start-Up for new or young farmers - The incentive can be used as a guarantee to the Agricultural Development Bank (ADB) to access financing, (3) Livestock Farmers for upgrade of breeding stock, (4) Dairy Farmers - Farm upgrades with the intention of increasing productivity, efficiency in food safety, (5) Fish and Fish Processing - For value added activities."/>
    <s v="Grant"/>
    <n v="86"/>
    <n v="8166593.8099999996"/>
    <x v="9"/>
    <s v="Agriculture"/>
    <s v="Checked - Astrid Casimire"/>
    <s v="-"/>
  </r>
  <r>
    <x v="4"/>
    <x v="2"/>
    <s v="MALF"/>
    <s v="Accounts"/>
    <s v="Agricultural Finance Support Programme Funds (Agro-Incentive Grant)"/>
    <s v="Specific areas eligible in the first year for funding under the Agro-Incentive are as follows: (1) Upgrade of Facilities/Farms - Existing farmers who wish to perform farm upgrades with the intention of reducing labour via mechanization, reducing the cost of production, implementing new technology and improvement of health, safety and food safety in operations, (2) New Farm Start-Up for new or young farmers - The incentive can be used as a guarantee to the Agricultural Development Bank (ADB) to access financing, (3) Livestock Farmers for upgrade of breeding stock, (4) Dairy Farmers - Farm upgrades with the intention of increasing productivity, efficiency in food safety, (5) Fish and Fish Processing - For value added activities."/>
    <s v="Grant"/>
    <n v="100"/>
    <n v="11000000"/>
    <x v="9"/>
    <s v="Agriculture"/>
    <s v="Checked - Astrid Casimire"/>
    <s v="Minister Hosein budget speech: During fiscal 2024 alone, we executed three (3) distributions, assisting over one hundred farmers with a combined value exceeding Eleven Million Dollars ($11 Mn). Numbers are updated based on speech, however we only have exact figures for the February 2024 distribution (50 farmers; $5M) and May 2024 distribution (31 farmers; $3M)"/>
  </r>
  <r>
    <x v="1"/>
    <x v="2"/>
    <s v="MALF"/>
    <s v="RAN &amp; RAS"/>
    <s v="Agricultural Incentive Programme (AIP)"/>
    <s v="A tangible fiscal and non-fiscal package of rebates and exemptions on goods and services offered to the farming community. It serves as an indication of the Ministry's commitment to the fostering of growth and development of various agricultural sub-sectors in a liberalized trading environment. It seeks to encourage farmers to increase production, promote good agricultural practices, encourage the preservation of the environment and the conservation of natural resources as well as promote youth in agriculture. Incentives are offered for land preparation, machinery and equipment, soil conservation, vehicles, specific tree crops, irrigation, pasture management for livestock, post-harvest and marketing, security, waste management, and more. The Incentive Programme has recently undergone a few major changes, and in addition to new incentives, the programme also tries to encourage conservation of the environment, and good agricultural practices."/>
    <s v="Programme"/>
    <n v="1954"/>
    <n v="13660666.65"/>
    <x v="9"/>
    <s v="Agriculture"/>
    <s v="Checked - Astrid Casimire"/>
    <s v="-"/>
  </r>
  <r>
    <x v="2"/>
    <x v="2"/>
    <s v="MALF"/>
    <s v="RAN &amp; RAS"/>
    <s v="Agricultural Incentive Programme (AIP)"/>
    <s v="A tangible fiscal and non-fiscal package of rebates and exemptions on goods and services offered to the farming community. It serves as an indication of the Ministry's commitment to the fostering of growth and development of various agricultural sub-sectors in a liberalized trading environment. It seeks to encourage farmers to increase production, promote good agricultural practices, encourage the preservation of the environment and the conservation of natural resources as well as promote youth in agriculture. Incentives are offered for land preparation, machinery and equipment, soil conservation, vehicles, specific tree crops, irrigation, pasture management for livestock, post-harvest and marketing, security, waste management, and more. The Incentive Programme has recently undergone a few major changes, and in addition to new incentives, the programme also tries to encourage conservation of the environment, and good agricultural practices."/>
    <s v="Programme"/>
    <n v="2972"/>
    <n v="18725045.530000001"/>
    <x v="9"/>
    <s v="Agriculture"/>
    <s v="Checked - Astrid Casimire"/>
    <s v="-"/>
  </r>
  <r>
    <x v="3"/>
    <x v="2"/>
    <s v="MALF"/>
    <s v="RAN &amp; RAS"/>
    <s v="Agricultural Incentive Programme (AIP)"/>
    <s v="A tangible fiscal and non-fiscal package of rebates and exemptions on goods and services offered to the farming community. It serves as an indication of the Ministry's commitment to the fostering of growth and development of various agricultural sub-sectors in a liberalized trading environment. It seeks to encourage farmers to increase production, promote good agricultural practices, encourage the preservation of the environment and the conservation of natural resources as well as promote youth in agriculture. Incentives are offered for land preparation, machinery and equipment, soil conservation, vehicles, specific tree crops, irrigation, pasture management for livestock, post-harvest and marketing, security, waste management, and more. The Incentive Programme has recently undergone a few major changes, and in addition to new incentives, the programme also tries to encourage conservation of the environment, and good agricultural practices."/>
    <s v="Programme"/>
    <n v="3264"/>
    <n v="19224825.27"/>
    <x v="9"/>
    <s v="Agriculture"/>
    <s v="Checked - Astrid Casimire"/>
    <s v="-"/>
  </r>
  <r>
    <x v="4"/>
    <x v="2"/>
    <s v="MALF"/>
    <s v="RAN &amp; RAS"/>
    <s v="Agricultural Incentive Programme (AIP)"/>
    <s v="A tangible fiscal and non-fiscal package of rebates and exemptions on goods and services offered to the farming community. It serves as an indication of the Ministry's commitment to the fostering of growth and development of various agricultural sub-sectors in a liberalized trading environment. It seeks to encourage farmers to increase production, promote good agricultural practices, encourage the preservation of the environment and the conservation of natural resources as well as promote youth in agriculture. Incentives are offered for land preparation, machinery and equipment, soil conservation, vehicles, specific tree crops, irrigation, pasture management for livestock, post-harvest and marketing, security, waste management, and more. The Incentive Programme has recently undergone a few major changes, and in addition to new incentives, the programme also tries to encourage conservation of the environment, and good agricultural practices."/>
    <s v="Programme"/>
    <n v="2287"/>
    <n v="13199761.640000001"/>
    <x v="9"/>
    <s v="Agriculture"/>
    <s v="Checked - Astrid Casimire"/>
    <s v="Updated figures from Minister Hosein's 2025 Budget Statement"/>
  </r>
  <r>
    <x v="1"/>
    <x v="2"/>
    <s v="MALF"/>
    <s v="Fisheries"/>
    <s v="Fisheries Incentive Programme"/>
    <s v="The Incentive Programme provides subsidies to fishermen"/>
    <s v="Programme"/>
    <n v="0"/>
    <n v="0"/>
    <x v="9"/>
    <s v="Agriculture"/>
    <s v="Checked - Astrid Casimire"/>
    <s v="Programme description taken from the 2025 Budget Statement"/>
  </r>
  <r>
    <x v="2"/>
    <x v="2"/>
    <s v="MALF"/>
    <s v="Fisheries"/>
    <s v="Fisheries Incentive Programme"/>
    <s v="The Incentive Programme provides subsidies to fishermen"/>
    <s v="Programme"/>
    <n v="17"/>
    <n v="127144.75"/>
    <x v="9"/>
    <s v="Agriculture"/>
    <s v="Checked - Astrid Casimire"/>
    <s v="Programme description taken from the 2025 Budget Statement"/>
  </r>
  <r>
    <x v="3"/>
    <x v="2"/>
    <s v="MALF"/>
    <s v="Fisheries"/>
    <s v="Fisheries Incentive Programme"/>
    <s v="The Incentive Programme provides subsidies to fishermen"/>
    <s v="Programme"/>
    <n v="38"/>
    <n v="198866.36"/>
    <x v="9"/>
    <s v="Agriculture"/>
    <s v="Checked - Astrid Casimire"/>
    <s v="Programme description taken from the 2025 Budget Statement"/>
  </r>
  <r>
    <x v="4"/>
    <x v="2"/>
    <s v="MALF"/>
    <s v="Fisheries"/>
    <s v="Fisheries Incentive Programme"/>
    <s v="The Incentive Programme provides subsidies to fishermen"/>
    <s v="Programme"/>
    <n v="69"/>
    <n v="229589.32"/>
    <x v="9"/>
    <s v="Agriculture"/>
    <s v="Checked - Astrid Casimire"/>
    <s v="Programme description taken from the 2025 Budget Statement; Minister Hosein budget speech: Under the Fisheries Incentive Programme, a total of $229,589.32 were distributed to 69 persons."/>
  </r>
  <r>
    <x v="1"/>
    <x v="2"/>
    <s v="MALF"/>
    <s v="Forestry"/>
    <s v="Forestry Incentive Programme"/>
    <s v="The Forestry Incentive Programme is to reverse the cycle of deforestation and degradation on private lands by encouraging the reforestation of such."/>
    <s v="Programme"/>
    <n v="0"/>
    <n v="0"/>
    <x v="9"/>
    <s v="Agriculture"/>
    <s v="Checked - Astrid Casimire"/>
    <s v="-"/>
  </r>
  <r>
    <x v="2"/>
    <x v="2"/>
    <s v="MALF"/>
    <s v="Forestry"/>
    <s v="Forestry Incentive Programme"/>
    <s v="The Forestry Incentive Programme is to reverse the cycle of deforestation and degradation on private lands by encouraging the reforestation of such."/>
    <s v="Programme"/>
    <n v="12"/>
    <n v="33765"/>
    <x v="9"/>
    <s v="Agriculture"/>
    <s v="Checked - Astrid Casimire"/>
    <s v="-"/>
  </r>
  <r>
    <x v="3"/>
    <x v="2"/>
    <s v="MALF"/>
    <s v="Forestry"/>
    <s v="Forestry Incentive Programme"/>
    <s v="The Forestry Incentive Programme is to reverse the cycle of deforestation and degradation on private lands by encouraging the reforestation of such."/>
    <s v="Programme"/>
    <n v="31"/>
    <n v="96207.7"/>
    <x v="9"/>
    <s v="Agriculture"/>
    <s v="Checked - Astrid Casimire"/>
    <s v="-"/>
  </r>
  <r>
    <x v="4"/>
    <x v="2"/>
    <s v="MALF"/>
    <s v="Forestry"/>
    <s v="Forestry Incentive Programme"/>
    <s v="The Forestry Incentive Programme is to reverse the cycle of deforestation and degradation on private lands by encouraging the reforestation of such."/>
    <s v="Programme"/>
    <n v="1"/>
    <n v="2500"/>
    <x v="9"/>
    <s v="Agriculture"/>
    <s v="Checked - Astrid Casimire"/>
    <s v="Minister Hosein budget speech: In fiscal 2024, the Forestry Incentive Programme only had one (1) grant recipient who received a total of Twenty-Five Hundred Dollars ($2,500)."/>
  </r>
  <r>
    <x v="1"/>
    <x v="2"/>
    <s v="MALF"/>
    <s v="Regional Administration North (RAN) &amp; Regional Administration South Division (RAS)"/>
    <s v="Relief of Flood Damage"/>
    <s v="The aim of the Flood Damage Grants is to support the farmers in reinstating their land to productivity swiftly."/>
    <s v="Grant"/>
    <n v="225"/>
    <n v="2949434.95"/>
    <x v="9"/>
    <s v="Agriculture"/>
    <s v="Checked - Astrid Casimire"/>
    <s v="-"/>
  </r>
  <r>
    <x v="2"/>
    <x v="2"/>
    <s v="MALF"/>
    <s v="Regional Administration North (RAN) &amp; Regional Administration South Division (RAS)"/>
    <s v="Relief of Flood Damage"/>
    <s v="The aim of the Flood Damage Grants is to support the farmers in reinstating their land to productivity swiftly."/>
    <s v="Grant"/>
    <n v="53"/>
    <n v="2485511.2799999998"/>
    <x v="9"/>
    <s v="Agriculture"/>
    <s v="Checked - Astrid Casimire"/>
    <s v="-"/>
  </r>
  <r>
    <x v="3"/>
    <x v="2"/>
    <s v="MALF"/>
    <s v="Regional Administration North (RAN) &amp; Regional Administration South Division (RAS)"/>
    <s v="Relief of Flood Damage"/>
    <s v="The aim of the Flood Damage Grants is to support the farmers in reinstating their land to productivity swiftly."/>
    <s v="Grant"/>
    <n v="588"/>
    <n v="8032849.0999999996"/>
    <x v="9"/>
    <s v="Agriculture"/>
    <s v="Checked - Astrid Casimire"/>
    <s v="-"/>
  </r>
  <r>
    <x v="4"/>
    <x v="2"/>
    <s v="MALF"/>
    <s v="Regional Administration North (RAN) &amp; Regional Administration South Division (RAS)"/>
    <s v="Relief of Flood Damage"/>
    <s v="The aim of the Flood Damage Grants is to support the farmers in reinstating their land to productivity swiftly."/>
    <s v="Grant"/>
    <n v="34"/>
    <n v="637352.69999999995"/>
    <x v="9"/>
    <s v="Agriculture"/>
    <s v="Checked - Astrid Casimire"/>
    <s v="Minister Hosein budget speech: For fiscal 2024, payments in compensation to 34 farmers was approximately $637,352.70. Original figures provided were: 19 grants at $288,081.54 total"/>
  </r>
  <r>
    <x v="0"/>
    <x v="3"/>
    <s v="MPU"/>
    <s v="Trinidad and Tobago Electricity Commission (T&amp;TEC)/Water and Sewerage Authority (WASA)/MPU Sectoral Programmes and Projects Unit (SPPU)"/>
    <s v="Utility Assistance Programme (UAP)"/>
    <s v="(1) Bill Assistance - To provide financial assistance to low income customers of both the Trinidad and Tobago Electricity Commission (T&amp;TEC) and Water and Sewerage Authority (WASA) by way of subsidies in order to ensure their continued access to basic utilities, (2) Water Tank Assistance - To provide one time assistance of a water tank and fittings to low income households and community based facilities so as to ensure their access to safely stored water, (3) Solar Panel Assistance - Provide solar panels to low income families who are unable to access electricity in remote areas where it is uneconomical and in some cases unfeasible for T&amp;TEC to supply electricity service."/>
    <s v="Programme"/>
    <n v="13405"/>
    <n v="562056.77"/>
    <x v="10"/>
    <m/>
    <s v="Verification Checked - Astrid Casimire"/>
    <m/>
  </r>
  <r>
    <x v="1"/>
    <x v="3"/>
    <s v="MPU"/>
    <s v="Trinidad and Tobago Electricity Commission (T&amp;TEC)/Water and Sewerage Authority (WASA)/MPU Sectoral Programmes and Projects Unit (SPPU)"/>
    <s v="Utility Assistance Programme (UAP)"/>
    <s v="(1) Bill Assistance - To provide financial assistance to low income customers of both the Trinidad and Tobago Electricity Commission (T&amp;TEC) and Water and Sewerage Authority (WASA) by way of subsidies in order to ensure their continued access to basic utilities, (2) Water Tank Assistance - To provide one time assistance of a water tank and fittings to low income households and community based facilities so as to ensure their access to safely stored water, (3) Solar Panel Assistance - Provide solar panels to low income families who are unable to access electricity in remote areas where it is uneconomical and in some cases unfeasible for T&amp;TEC to supply electricity service."/>
    <s v="Programme"/>
    <n v="13462"/>
    <n v="7327307.6200000001"/>
    <x v="11"/>
    <m/>
    <s v="Verification Checked - Astrid Casimire"/>
    <m/>
  </r>
  <r>
    <x v="2"/>
    <x v="3"/>
    <s v="MPU"/>
    <s v="Trinidad and Tobago Electricity Commission (T&amp;TEC)/Water and Sewerage Authority (WASA)/MPU Sectoral Programmes and Projects Unit (SPPU)"/>
    <s v="Utility Assistance Programme (UAP)"/>
    <s v="(1) Bill Assistance - To provide financial assistance to low income customers of both the Trinidad and Tobago Electricity Commission (T&amp;TEC) and Water and Sewerage Authority (WASA) by way of subsidies in order to ensure their continued access to basic utilities, (2) Water Tank Assistance - To provide one time assistance of a water tank and fittings to low income households and community based facilities so as to ensure their access to safely stored water, (3) Solar Panel Assistance - Provide solar panels to low income families who are unable to access electricity in remote areas where it is uneconomical and in some cases unfeasible for T&amp;TEC to supply electricity service."/>
    <s v="Programme"/>
    <n v="13712"/>
    <n v="4105809"/>
    <x v="12"/>
    <m/>
    <s v="Verification Checked - Astrid Casimire"/>
    <m/>
  </r>
  <r>
    <x v="3"/>
    <x v="3"/>
    <s v="MPU"/>
    <s v="Trinidad and Tobago Electricity Commission (T&amp;TEC)/Water and Sewerage Authority (WASA)/MPU Sectoral Programmes and Projects Unit (SPPU)"/>
    <s v="Utility Assistance Programme (UAP)"/>
    <s v="(1) Bill Assistance - To provide financial assistance to low income customers of both the Trinidad and Tobago Electricity Commission (T&amp;TEC) and Water and Sewerage Authority (WASA) by way of subsidies in order to ensure their continued access to basic utilities, (2) Water Tank Assistance - To provide one time assistance of a water tank and fittings to low income households and community based facilities so as to ensure their access to safely stored water, (3) Solar Panel Assistance - Provide solar panels to low income families who are unable to access electricity in remote areas where it is uneconomical and in some cases unfeasible for T&amp;TEC to supply electricity service."/>
    <s v="Programme"/>
    <n v="13156"/>
    <n v="3916912.47"/>
    <x v="13"/>
    <m/>
    <s v="Verification Checked - Astrid Casimire"/>
    <m/>
  </r>
  <r>
    <x v="4"/>
    <x v="3"/>
    <s v="MPU"/>
    <s v="Trinidad and Tobago Electricity Commission (T&amp;TEC)/Water and Sewerage Authority (WASA)/MPU Sectoral Programmes and Projects Unit (SPPU)"/>
    <s v="Utility Assistance Programme (UAP)"/>
    <s v="(1) Bill Assistance - To provide financial assistance to low income customers of both the Trinidad and Tobago Electricity Commission (T&amp;TEC) and Water and Sewerage Authority (WASA) by way of subsidies in order to ensure their continued access to basic utilities, (2) Water Tank Assistance - To provide one time assistance of a water tank and fittings to low income households and community based facilities so as to ensure their access to safely stored water, (3) Solar Panel Assistance - Provide solar panels to low income families who are unable to access electricity in remote areas where it is uneconomical and in some cases unfeasible for T&amp;TEC to supply electricity service."/>
    <s v="Programme"/>
    <n v="13074"/>
    <n v="1227955.8799999999"/>
    <x v="14"/>
    <m/>
    <s v="Verification Checked - Astrid Casimire"/>
    <m/>
  </r>
  <r>
    <x v="0"/>
    <x v="3"/>
    <s v="MPU"/>
    <s v="Trinidad and Tobago Electrical Commission  (T&amp;TEC) - Sectoral Programmes and Projects Unit (SPPU)"/>
    <s v="Electrification Programme"/>
    <s v="The Electrification Programme is aimed at improving the social and economic welfare of the less fortunate sectors of the population. The benefits of the Programme include the following: (1) Combating poverty, (2) Stimulating employment and equality of opportunity, (3) Fostering rural-urban equality, (4) Significantly improving the quality of life for citizens, especially the vulnerable, by its positive impact on health and living standards."/>
    <s v="Programme"/>
    <n v="11"/>
    <n v="509984.42"/>
    <x v="15"/>
    <m/>
    <s v="Verification Checked - Astrid Casimire"/>
    <s v="-"/>
  </r>
  <r>
    <x v="1"/>
    <x v="3"/>
    <s v="MPU"/>
    <s v="Trinidad and Tobago Electrical Commission  (T&amp;TEC) - Sectoral Programmes and Projects Unit (SPPU)"/>
    <s v="Electrification Programme"/>
    <s v="The Electrification Programme is aimed at improving the social and economic welfare of the less fortunate sectors of the population. The benefits of the Programme include the following: (1) Combating poverty, (2) Stimulating employment and equality of opportunity, (3) Fostering rural-urban equality, (4) Significantly improving the quality of life for citizens, especially the vulnerable, by its positive impact on health and living standards."/>
    <s v="Programme"/>
    <n v="19"/>
    <n v="1647256.73"/>
    <x v="16"/>
    <m/>
    <s v="Verification Checked - Astrid Casimire"/>
    <s v="-"/>
  </r>
  <r>
    <x v="2"/>
    <x v="3"/>
    <s v="MPU"/>
    <s v="Trinidad and Tobago Electrical Commission  (T&amp;TEC) - Sectoral Programmes and Projects Unit (SPPU)"/>
    <s v="Electrification Programme"/>
    <s v="The Electrification Programme is aimed at improving the social and economic welfare of the less fortunate sectors of the population. The benefits of the Programme include the following: (1) Combating poverty, (2) Stimulating employment and equality of opportunity, (3) Fostering rural-urban equality, (4) Significantly improving the quality of life for citizens, especially the vulnerable, by its positive impact on health and living standards."/>
    <s v="Programme"/>
    <n v="30"/>
    <n v="1877082.67"/>
    <x v="17"/>
    <m/>
    <s v="Verification Checked - Astrid Casimire"/>
    <s v="-"/>
  </r>
  <r>
    <x v="3"/>
    <x v="3"/>
    <s v="MPU"/>
    <s v="Trinidad and Tobago Electrical Commission  (T&amp;TEC) - Sectoral Programmes and Projects Unit (SPPU)"/>
    <s v="Electrification Programme"/>
    <s v="The Electrification Programme is aimed at improving the social and economic welfare of the less fortunate sectors of the population. The benefits of the Programme include the following: (1) Combating poverty, (2) Stimulating employment and equality of opportunity, (3) Fostering rural-urban equality, (4) Significantly improving the quality of life for citizens, especially the vulnerable, by its positive impact on health and living standards."/>
    <s v="Programme"/>
    <n v="30"/>
    <n v="2992371.82"/>
    <x v="18"/>
    <m/>
    <s v="Verification Checked - Astrid Casimire"/>
    <s v="-"/>
  </r>
  <r>
    <x v="4"/>
    <x v="3"/>
    <s v="MPU"/>
    <s v="Trinidad and Tobago Electrical Commission  (T&amp;TEC) - Sectoral Programmes and Projects Unit (SPPU)"/>
    <s v="Electrification Programme"/>
    <s v="The Electrification Programme is aimed at improving the social and economic welfare of the less fortunate sectors of the population. The benefits of the Programme include the following: (1) Combating poverty, (2) Stimulating employment and equality of opportunity, (3) Fostering rural-urban equality, (4) Significantly improving the quality of life for citizens, especially the vulnerable, by its positive impact on health and living standards."/>
    <s v="Programme"/>
    <n v="30"/>
    <n v="2508742.0299999998"/>
    <x v="19"/>
    <m/>
    <s v="Verification Checked - Astrid Casimire"/>
    <s v="-"/>
  </r>
  <r>
    <x v="0"/>
    <x v="3"/>
    <s v="MPU"/>
    <s v="Electrical Inspectorate Division (EID)/Trinidad and Tobago Electricity Commission (T&amp;TEC) - Sectoral Programmes and Projects Unit (SPPU)"/>
    <s v="Residential Electrification Assistance Programme (REAP)"/>
    <s v="REAP assist citizens of Trinidad and Tobago by providing first time wiring and rewiring services to low income homeowners. (1) First Time Wiring - This service targets households that have never been wired before (2) Rewiring - Targets homes with existing wiring that is outdated or aged wiring."/>
    <s v="Programme"/>
    <n v="74"/>
    <n v="1404287.35"/>
    <x v="20"/>
    <m/>
    <s v="Verification Checked - Astrid Casimire"/>
    <s v="-"/>
  </r>
  <r>
    <x v="1"/>
    <x v="3"/>
    <s v="MPU"/>
    <s v="Electrical Inspectorate Division (EID)/Trinidad and Tobago Electricity Commission (T&amp;TEC) - Sectoral Programmes and Projects Unit (SPPU)"/>
    <s v="Residential Electrification Assistance Programme (REAP)"/>
    <s v="REAP assist citizens of Trinidad and Tobago by providing first time wiring and rewiring services to low income homeowners. (1) First Time Wiring - This service targets households that have never been wired before (2) Rewiring - Targets homes with existing wiring that is outdated or aged wiring."/>
    <s v="Programme"/>
    <n v="93"/>
    <n v="1562878"/>
    <x v="21"/>
    <m/>
    <s v="Verification Checked - Astrid Casimire"/>
    <s v="-"/>
  </r>
  <r>
    <x v="2"/>
    <x v="3"/>
    <s v="MPU"/>
    <s v="Electrical Inspectorate Division (EID)/Trinidad and Tobago Electricity Commission (T&amp;TEC) - Sectoral Programmes and Projects Unit (SPPU)"/>
    <s v="Residential Electrification Assistance Programme (REAP)"/>
    <s v="REAP assist citizens of Trinidad and Tobago by providing first time wiring and rewiring services to low income homeowners. (1) First Time Wiring - This service targets households that have never been wired before (2) Rewiring - Targets homes with existing wiring that is outdated or aged wiring."/>
    <s v="Programme"/>
    <n v="80"/>
    <n v="1564529.53"/>
    <x v="21"/>
    <m/>
    <s v="Verification Checked - Astrid Casimire"/>
    <s v="-"/>
  </r>
  <r>
    <x v="3"/>
    <x v="3"/>
    <s v="MPU"/>
    <s v="Electrical Inspectorate Division (EID)/Trinidad and Tobago Electricity Commission (T&amp;TEC) - Sectoral Programmes and Projects Unit (SPPU)"/>
    <s v="Residential Electrification Assistance Programme (REAP)"/>
    <s v="REAP assist citizens of Trinidad and Tobago by providing first time wiring and rewiring services to low income homeowners. (1) First Time Wiring - This service targets households that have never been wired before (2) Rewiring - Targets homes with existing wiring that is outdated or aged wiring."/>
    <s v="Programme"/>
    <n v="96"/>
    <n v="1793204.31"/>
    <x v="20"/>
    <m/>
    <s v="Verification Checked - Astrid Casimire"/>
    <s v="-"/>
  </r>
  <r>
    <x v="4"/>
    <x v="3"/>
    <s v="MPU"/>
    <s v="Electrical Inspectorate Division (EID)/Trinidad and Tobago Electricity Commission (T&amp;TEC) - Sectoral Programmes and Projects Unit (SPPU)"/>
    <s v="Residential Electrification Assistance Programme (REAP)"/>
    <s v="REAP assist citizens of Trinidad and Tobago by providing first time wiring and rewiring services to low income homeowners. (1) First Time Wiring - This service targets households that have never been wired before (2) Rewiring - Targets homes with existing wiring that is outdated or aged wiring."/>
    <s v="Programme"/>
    <n v="32"/>
    <n v="951203"/>
    <x v="20"/>
    <m/>
    <s v="Verification Checked - Astrid Casimire"/>
    <s v="-"/>
  </r>
  <r>
    <x v="0"/>
    <x v="4"/>
    <s v="OPM-C"/>
    <s v="N/A"/>
    <s v="N/A"/>
    <s v="N/A"/>
    <s v="N/A"/>
    <n v="0"/>
    <n v="0"/>
    <x v="22"/>
    <m/>
    <s v="Checked - Astrid Casimire"/>
    <m/>
  </r>
  <r>
    <x v="1"/>
    <x v="4"/>
    <s v="OPM-C"/>
    <s v="N/A"/>
    <s v="N/A"/>
    <s v="N/A"/>
    <s v="N/A"/>
    <n v="0"/>
    <n v="0"/>
    <x v="22"/>
    <m/>
    <s v="Checked - Astrid Casimire"/>
    <m/>
  </r>
  <r>
    <x v="2"/>
    <x v="4"/>
    <s v="OPM-C"/>
    <s v="N/A"/>
    <s v="N/A"/>
    <s v="N/A"/>
    <s v="N/A"/>
    <n v="0"/>
    <n v="0"/>
    <x v="22"/>
    <m/>
    <s v="Checked - Astrid Casimire"/>
    <m/>
  </r>
  <r>
    <x v="3"/>
    <x v="4"/>
    <s v="OPM-C"/>
    <s v="N/A"/>
    <s v="N/A"/>
    <s v="N/A"/>
    <s v="N/A"/>
    <n v="0"/>
    <n v="0"/>
    <x v="22"/>
    <m/>
    <s v="Checked - Astrid Casimire"/>
    <m/>
  </r>
  <r>
    <x v="4"/>
    <x v="4"/>
    <s v="OPM-C"/>
    <s v="N/A"/>
    <s v="N/A"/>
    <s v="N/A"/>
    <s v="N/A"/>
    <n v="0"/>
    <n v="0"/>
    <x v="22"/>
    <m/>
    <s v="Checked - Astrid Casimire"/>
    <m/>
  </r>
  <r>
    <x v="0"/>
    <x v="5"/>
    <s v="AGLA"/>
    <s v="N/A"/>
    <s v="N/A"/>
    <s v="N/A"/>
    <s v="N/A"/>
    <n v="0"/>
    <n v="0"/>
    <x v="22"/>
    <m/>
    <s v="Checked - Astrid Casimire"/>
    <s v="-"/>
  </r>
  <r>
    <x v="1"/>
    <x v="5"/>
    <s v="AGLA"/>
    <s v="N/A"/>
    <s v="N/A"/>
    <s v="N/A"/>
    <s v="N/A"/>
    <n v="0"/>
    <n v="0"/>
    <x v="22"/>
    <m/>
    <s v="Checked - Astrid Casimire"/>
    <s v="-"/>
  </r>
  <r>
    <x v="2"/>
    <x v="5"/>
    <s v="AGLA"/>
    <s v="N/A"/>
    <s v="N/A"/>
    <s v="N/A"/>
    <s v="N/A"/>
    <n v="0"/>
    <n v="0"/>
    <x v="22"/>
    <m/>
    <s v="Checked - Astrid Casimire"/>
    <s v="-"/>
  </r>
  <r>
    <x v="3"/>
    <x v="5"/>
    <s v="AGLA"/>
    <s v="N/A"/>
    <s v="N/A"/>
    <s v="N/A"/>
    <s v="N/A"/>
    <n v="0"/>
    <n v="0"/>
    <x v="22"/>
    <m/>
    <s v="Checked - Astrid Casimire"/>
    <s v="-"/>
  </r>
  <r>
    <x v="4"/>
    <x v="5"/>
    <s v="AGLA"/>
    <s v="N/A"/>
    <s v="N/A"/>
    <s v="N/A"/>
    <s v="N/A"/>
    <n v="0"/>
    <n v="0"/>
    <x v="22"/>
    <m/>
    <s v="Checked - Astrid Casimire"/>
    <s v="-"/>
  </r>
  <r>
    <x v="0"/>
    <x v="6"/>
    <s v="MHUD"/>
    <s v="Housing Programme Facilitation and Implementation Unit (HPFIU)"/>
    <s v="Home Improvement Grant"/>
    <s v="To provide assistance to low income households whose homes are in urgent need of repair"/>
    <s v="Grant"/>
    <n v="346"/>
    <n v="5200000"/>
    <x v="9"/>
    <m/>
    <s v="Verification Checked - Astrid Casimire"/>
    <s v="-"/>
  </r>
  <r>
    <x v="1"/>
    <x v="6"/>
    <s v="MHUD"/>
    <s v="Housing Programme Facilitation and Implementation Unit (HPFIU)"/>
    <s v="Home Improvement Grant"/>
    <s v="To provide assistance to low income households whose homes are in urgent need of repair"/>
    <s v="Grant"/>
    <n v="667"/>
    <n v="10010000"/>
    <x v="9"/>
    <m/>
    <s v="Verification Checked - Astrid Casimire"/>
    <s v="-"/>
  </r>
  <r>
    <x v="2"/>
    <x v="6"/>
    <s v="MHUD"/>
    <s v="Housing Programme Facilitation and Implementation Unit (HPFIU)"/>
    <s v="Home Improvement Grant"/>
    <s v="To provide assistance to low income households whose homes are in urgent need of repair"/>
    <s v="Grant"/>
    <n v="533"/>
    <n v="8000000"/>
    <x v="9"/>
    <m/>
    <s v="Verification Checked - Astrid Casimire"/>
    <s v="-"/>
  </r>
  <r>
    <x v="3"/>
    <x v="6"/>
    <s v="MHUD"/>
    <s v="Housing Programme Facilitation and Implementation Unit (HPFIU)"/>
    <s v="Home Improvement Grant"/>
    <s v="To provide assistance to low income households whose homes are in urgent need of repair"/>
    <s v="Grant"/>
    <n v="762"/>
    <n v="11430000"/>
    <x v="9"/>
    <m/>
    <s v="Verification Checked - Astrid Casimire"/>
    <s v="-"/>
  </r>
  <r>
    <x v="4"/>
    <x v="6"/>
    <s v="MHUD"/>
    <s v="Housing Programme Facilitation and Implementation Unit (HPFIU)"/>
    <s v="Home Improvement Grant"/>
    <s v="To provide assistance to low income households whose homes are in urgent need of repair"/>
    <s v="Grant"/>
    <n v="720"/>
    <n v="10807500"/>
    <x v="23"/>
    <m/>
    <s v="Verification Checked - Astrid Casimire"/>
    <s v="-"/>
  </r>
  <r>
    <x v="0"/>
    <x v="6"/>
    <s v="MHUD"/>
    <s v="Housing Programme Facilitation and Implementation Unit (HPFIU)"/>
    <s v="Emergency Shelter Relief Fund"/>
    <s v="To provide assistance to those persons in repairing or constructing temporary shelter for their families in the event of natural disasters"/>
    <s v="Grant"/>
    <n v="62"/>
    <n v="930000"/>
    <x v="9"/>
    <m/>
    <s v="Verification Checked - Astrid Casimire"/>
    <s v="-"/>
  </r>
  <r>
    <x v="3"/>
    <x v="6"/>
    <s v="MHUD"/>
    <s v="Housing Programme Facilitation and Implementation Unit (HPFIU)"/>
    <s v="Emergency Shelter Relief Fund"/>
    <s v="To provide assistance to those persons in repairing or constructing temporary shelter for their families in the event of natural disasters"/>
    <s v="Grant"/>
    <n v="131"/>
    <n v="2999561"/>
    <x v="9"/>
    <m/>
    <s v="Verification Checked - Astrid Casimire"/>
    <s v="-"/>
  </r>
  <r>
    <x v="4"/>
    <x v="6"/>
    <s v="MHUD"/>
    <s v="Housing Programme Facilitation and Implementation Unit (HPFIU)"/>
    <s v="Emergency Shelter Relief Fund"/>
    <s v="To provide assistance to those persons in repairing or constructing temporary shelter for their families in the event of natural disasters"/>
    <s v="Grant"/>
    <n v="0"/>
    <n v="0"/>
    <x v="24"/>
    <m/>
    <s v="Verification Checked - Astrid Casimire"/>
    <m/>
  </r>
  <r>
    <x v="2"/>
    <x v="6"/>
    <s v="MHUD"/>
    <s v="Programme Monitoring, Coordinating and Evaluation Unit (PMCEU) "/>
    <s v="Home Improvement Subsidy"/>
    <s v="To assist families with needed home improvements"/>
    <s v="Grant"/>
    <n v="381"/>
    <n v="7620000"/>
    <x v="9"/>
    <m/>
    <s v="Verification Checked - Astrid Casimire"/>
    <s v="-"/>
  </r>
  <r>
    <x v="3"/>
    <x v="6"/>
    <s v="MHUD"/>
    <s v="Programme Monitoring, Coordinating and Evaluation Unit (PMCEU) "/>
    <s v="Home Improvement Subsidy"/>
    <s v="To assist families with needed home improvements"/>
    <s v="Grant"/>
    <n v="654"/>
    <n v="13080000"/>
    <x v="9"/>
    <m/>
    <s v="Verification Checked - Astrid Casimire"/>
    <s v="-"/>
  </r>
  <r>
    <x v="4"/>
    <x v="6"/>
    <s v="MHUD"/>
    <s v="Programme Monitoring, Coordinating and Evaluation Unit (PMCEU) "/>
    <s v="Home Improvement Subsidy"/>
    <s v="To assist families with needed home improvements"/>
    <s v="Grant"/>
    <n v="516"/>
    <n v="10320000"/>
    <x v="25"/>
    <m/>
    <s v="Verification Checked- Astrid Casimire"/>
    <s v="-"/>
  </r>
  <r>
    <x v="2"/>
    <x v="6"/>
    <s v="MHUD"/>
    <s v="Programme Monitoring, Coordinating and Evaluation Unit (PMCEU) "/>
    <s v="Home Construction Subsidy"/>
    <s v="To assist families with the construction of a new housing solution "/>
    <s v="Grant"/>
    <n v="198"/>
    <n v="9900000"/>
    <x v="9"/>
    <m/>
    <s v="Verification Checked- Astrid Casimire"/>
    <s v="-"/>
  </r>
  <r>
    <x v="3"/>
    <x v="6"/>
    <s v="MHUD"/>
    <s v="Programme Monitoring, Coordinating and Evaluation Unit (PMCEU) "/>
    <s v="Home Construction Subsidy"/>
    <s v="To assist families with the construction of a new housing solution "/>
    <s v="Grant"/>
    <n v="192"/>
    <n v="9600000"/>
    <x v="9"/>
    <m/>
    <s v="Verification Checked - Astrid Casimire"/>
    <s v="-"/>
  </r>
  <r>
    <x v="4"/>
    <x v="6"/>
    <s v="MHUD"/>
    <s v="Programme Monitoring, Coordinating and Evaluation Unit (PMCEU) "/>
    <s v="Home Construction Subsidy"/>
    <s v="To assist families with the construction of a new housing solution "/>
    <s v="Grant"/>
    <n v="217"/>
    <n v="9450000"/>
    <x v="25"/>
    <m/>
    <s v="Verification Checked - Astrid Casimire"/>
    <s v="-"/>
  </r>
  <r>
    <x v="0"/>
    <x v="7"/>
    <s v="MOH"/>
    <s v="Health Policy, Research and Planning"/>
    <s v="Subventions to NGOs and Non-Profit Organisations"/>
    <s v="Provision of key services aligned to the Ministry's strategic priorities such as chronic diseases, HIV/AIDS, maternal and neonatal care, drug and rehabilitation services, and therapy to differently abled children"/>
    <s v="Grant"/>
    <n v="18"/>
    <n v="16240716"/>
    <x v="26"/>
    <m/>
    <s v="Verification Checked - Astrid Casimire"/>
    <s v="-"/>
  </r>
  <r>
    <x v="1"/>
    <x v="7"/>
    <s v="MOH"/>
    <s v="Health Policy, Research and Planning"/>
    <s v="Subventions to NGOs and Non-Profit Organisations"/>
    <s v="Provision of key services aligned to the Ministry's strategic priorities such as chronic diseases, HIV/AIDS, maternal and neonatal care, drug and rehabilitation services, and therapy to differently abled children"/>
    <s v="Grant"/>
    <n v="18"/>
    <n v="16023967"/>
    <x v="26"/>
    <m/>
    <s v="Verification Checked - Astrid Casimire"/>
    <s v="-"/>
  </r>
  <r>
    <x v="2"/>
    <x v="7"/>
    <s v="MOH"/>
    <s v="Health Policy, Research and Planning"/>
    <s v="Subventions to NGOs and Non-Profit Organisations"/>
    <s v="Provision of key services aligned to the Ministry's strategic priorities such as chronic diseases, HIV/AIDS, maternal and neonatal care, drug and rehabilitation services, and therapy to differently abled children"/>
    <s v="Grant"/>
    <n v="18"/>
    <n v="16023967"/>
    <x v="26"/>
    <m/>
    <s v="Verification Checked - Astrid Casimire"/>
    <s v="-"/>
  </r>
  <r>
    <x v="3"/>
    <x v="7"/>
    <s v="MOH"/>
    <s v="Health Policy, Research and Planning"/>
    <s v="Subventions to NGOs and Non-Profit Organisations"/>
    <s v="Provision of key services aligned to the Ministry's strategic priorities such as chronic diseases, HIV/AIDS, maternal and neonatal care, drug and rehabilitation services, and therapy to differently abled children"/>
    <s v="Grant"/>
    <n v="18"/>
    <n v="16023967"/>
    <x v="26"/>
    <m/>
    <s v="Verification Checked - Astrid Casimire"/>
    <s v="-"/>
  </r>
  <r>
    <x v="4"/>
    <x v="7"/>
    <s v="MOH"/>
    <s v="Health Policy, Research and Planning"/>
    <s v="Subventions to NGOs and Non-Profit Organisations"/>
    <s v="Provision of key services aligned to the Ministry's strategic priorities such as chronic diseases, HIV/AIDS, maternal and neonatal care, drug and rehabilitation services, and therapy to differently abled children"/>
    <s v="Grant"/>
    <n v="18"/>
    <n v="16956650"/>
    <x v="26"/>
    <m/>
    <s v="Verification Checked - Astrid Casimire"/>
    <s v="-"/>
  </r>
  <r>
    <x v="0"/>
    <x v="7"/>
    <s v="MOH"/>
    <s v="External Patient Programme"/>
    <s v="Waiting List for Surgery"/>
    <s v="Through this programme, patients in the public health system who have been waiting more than 3 months for a procedure, are facilitated at private healthcare institutions for their surgeries/procedures (Ministry pays private institutions directly)"/>
    <s v="Programme"/>
    <n v="1147"/>
    <n v="12164630"/>
    <x v="27"/>
    <m/>
    <s v="Verification Checked - Astrid Casimire"/>
    <s v="-"/>
  </r>
  <r>
    <x v="1"/>
    <x v="7"/>
    <s v="MOH"/>
    <s v="External Patient Programme"/>
    <s v="Waiting List for Surgery"/>
    <s v="Through this programme, patients in the public health system who have been waiting more than 3 months for a procedure, are facilitated at private healthcare institutions for their surgeries/procedures (Ministry pays private institutions directly)"/>
    <s v="Programme"/>
    <n v="4"/>
    <n v="178400"/>
    <x v="28"/>
    <m/>
    <s v="Verification Checked - Astrid Casimire"/>
    <s v="-"/>
  </r>
  <r>
    <x v="3"/>
    <x v="7"/>
    <s v="MOH"/>
    <s v="External Patient Programme"/>
    <s v="Waiting List for Surgery"/>
    <s v="Through this programme, patients in the public health system who have been waiting more than 3 months for a procedure, are facilitated at private healthcare institutions for their surgeries/procedures (Ministry pays private institutions directly)"/>
    <s v="Programme"/>
    <n v="208"/>
    <n v="268000"/>
    <x v="29"/>
    <m/>
    <s v="Verification Checked - Astrid Casimire"/>
    <s v="-"/>
  </r>
  <r>
    <x v="4"/>
    <x v="7"/>
    <s v="MOH"/>
    <s v="External Patient Programme"/>
    <s v="Waiting List for Surgery"/>
    <s v="Through this programme, patients in the public health system who have been waiting more than 3 months for a procedure, are facilitated at private healthcare institutions for their surgeries/procedures (Ministry pays private institutions directly)"/>
    <s v="Programme"/>
    <n v="202"/>
    <n v="8235726"/>
    <x v="30"/>
    <m/>
    <s v="Verification Checked - Astrid Casimire"/>
    <s v="-"/>
  </r>
  <r>
    <x v="0"/>
    <x v="7"/>
    <s v="MOH"/>
    <s v="External Patient Programme"/>
    <s v="Treatment of Adult Cardiac Disease"/>
    <s v="To provide urgent cardiac procedures/services to patients (Ministry pays private institutions directly)"/>
    <s v="Programme"/>
    <n v="1233"/>
    <n v="29860274"/>
    <x v="31"/>
    <m/>
    <s v="Verification Checked - Astrid Casimire"/>
    <s v="-"/>
  </r>
  <r>
    <x v="1"/>
    <x v="7"/>
    <s v="MOH"/>
    <s v="External Patient Programme"/>
    <s v="Treatment of Adult Cardiac Disease"/>
    <s v="To provide urgent cardiac procedures/services to patients (Ministry pays private institutions directly)"/>
    <s v="Programme"/>
    <n v="720"/>
    <n v="13488774"/>
    <x v="32"/>
    <m/>
    <s v="Verification Checked - Astrid Casimire"/>
    <s v="-"/>
  </r>
  <r>
    <x v="2"/>
    <x v="7"/>
    <s v="MOH"/>
    <s v="External Patient Programme"/>
    <s v="Treatment of Adult Cardiac Disease"/>
    <s v="To provide urgent cardiac procedures/services to patients (Ministry pays private institutions directly)"/>
    <s v="Programme"/>
    <n v="423"/>
    <n v="5002536"/>
    <x v="33"/>
    <m/>
    <s v="Verification Checked - Astrid Casimire"/>
    <s v="-"/>
  </r>
  <r>
    <x v="3"/>
    <x v="7"/>
    <s v="MOH"/>
    <s v="External Patient Programme"/>
    <s v="Treatment of Adult Cardiac Disease"/>
    <s v="To provide urgent cardiac procedures/services to patients (Ministry pays private institutions directly)"/>
    <s v="Programme"/>
    <n v="1491"/>
    <n v="18540693"/>
    <x v="34"/>
    <m/>
    <s v="Verification Checked - Astrid Casimire"/>
    <s v="-"/>
  </r>
  <r>
    <x v="4"/>
    <x v="7"/>
    <s v="MOH"/>
    <s v="External Patient Programme"/>
    <s v="Treatment of Adult Cardiac Disease"/>
    <s v="To provide urgent cardiac procedures/services to patients (Ministry pays private institutions directly)"/>
    <s v="Programme"/>
    <n v="1250"/>
    <n v="19434859"/>
    <x v="34"/>
    <m/>
    <s v="Verification Checked - Astrid Casimire"/>
    <s v="-"/>
  </r>
  <r>
    <x v="0"/>
    <x v="7"/>
    <s v="MOH"/>
    <s v="External Patient Programme"/>
    <s v="Renal Dialysis "/>
    <s v="To provide urgent dialysis treatment services to patients through partnerships with private institutions (Ministry pays private institutions directly)"/>
    <s v="Programme"/>
    <n v="1283"/>
    <n v="39862380"/>
    <x v="9"/>
    <m/>
    <s v="Verification Checked - Astrid Casimire"/>
    <s v="-"/>
  </r>
  <r>
    <x v="1"/>
    <x v="7"/>
    <s v="MOH"/>
    <s v="External Patient Programme"/>
    <s v="Renal Dialysis "/>
    <s v="To provide urgent dialysis treatment services to patients through partnerships with private institutions (Ministry pays private institutions directly)"/>
    <s v="Programme"/>
    <n v="1080"/>
    <n v="134837131"/>
    <x v="35"/>
    <m/>
    <s v="Verification Checked - Astrid Casimire"/>
    <s v="-"/>
  </r>
  <r>
    <x v="2"/>
    <x v="7"/>
    <s v="MOH"/>
    <s v="External Patient Programme"/>
    <s v="Renal Dialysis "/>
    <s v="To provide urgent dialysis treatment services to patients through partnerships with private institutions (Ministry pays private institutions directly)"/>
    <s v="Programme"/>
    <n v="1080"/>
    <n v="79857548"/>
    <x v="9"/>
    <m/>
    <s v="Verification Checked - Astrid Casimire"/>
    <m/>
  </r>
  <r>
    <x v="3"/>
    <x v="7"/>
    <s v="MOH"/>
    <s v="External Patient Programme"/>
    <s v="Renal Dialysis "/>
    <s v="To provide urgent dialysis treatment services to patients through partnerships with private institutions (Ministry pays private institutions directly)"/>
    <s v="Programme"/>
    <n v="729"/>
    <n v="88401889"/>
    <x v="9"/>
    <m/>
    <s v="Verification Checked - Astrid Casimire"/>
    <s v="-"/>
  </r>
  <r>
    <x v="4"/>
    <x v="7"/>
    <s v="MOH"/>
    <s v="External Patient Programme"/>
    <s v="Renal Dialysis "/>
    <s v="To provide urgent dialysis treatment services to patients through partnerships with private institutions (Ministry pays private institutions directly)"/>
    <s v="Programme"/>
    <n v="741"/>
    <n v="107267399"/>
    <x v="9"/>
    <m/>
    <s v="Verification Checked - Astrid Casimire"/>
    <m/>
  </r>
  <r>
    <x v="0"/>
    <x v="8"/>
    <s v="MTI"/>
    <s v="Investment Directorate"/>
    <s v="Grant Fund Facility (GFF)"/>
    <s v="To provide new opportunities to develop small and medium sized enterprises (SMEs) that are involved in the production of high value-added products and services that can compete in export markets and companies that foster the economy's diversification thrust."/>
    <s v="Grant"/>
    <n v="9"/>
    <n v="1953695.19"/>
    <x v="9"/>
    <m/>
    <s v="Double Checked - Astrid Casimire"/>
    <s v="Value discrepancy: originally $1,193,642.21; revised: $1,953,695.19"/>
  </r>
  <r>
    <x v="1"/>
    <x v="8"/>
    <s v="MTI"/>
    <s v="Investment Directorate"/>
    <s v="Grant Fund Facility (GFF)"/>
    <s v="To provide new opportunities to develop small and medium sized enterprises (SMEs) that are involved in the production of high value-added products and services that can compete in export markets and companies that foster the economy's diversification thrust."/>
    <s v="Grant"/>
    <n v="6"/>
    <n v="1057352.28"/>
    <x v="9"/>
    <m/>
    <s v="Double Checked - Astrid Casimire"/>
    <s v="-"/>
  </r>
  <r>
    <x v="2"/>
    <x v="8"/>
    <s v="MTI"/>
    <s v="Investment Directorate"/>
    <s v="Grant Fund Facility (GFF)"/>
    <s v="To provide new opportunities to develop small and medium sized enterprises (SMEs) that are involved in the production of high value-added products and services that can compete in export markets and companies that foster the economy's diversification thrust."/>
    <s v="Grant"/>
    <n v="3"/>
    <n v="721867"/>
    <x v="9"/>
    <m/>
    <s v="Double Checked - Astrid Casimire"/>
    <s v="-"/>
  </r>
  <r>
    <x v="3"/>
    <x v="8"/>
    <s v="MTI"/>
    <s v="Investment Directorate"/>
    <s v="Grant Fund Facility (GFF)"/>
    <s v="To provide new opportunities to develop small and medium sized enterprises (SMEs) that are involved in the production of high value-added products and services that can compete in export markets and companies that foster the economy's diversification thrust."/>
    <s v="Grant"/>
    <n v="9"/>
    <n v="2075064.15"/>
    <x v="9"/>
    <m/>
    <s v="Double Checked - Astrid Casimire"/>
    <s v="-"/>
  </r>
  <r>
    <x v="4"/>
    <x v="8"/>
    <s v="MTI"/>
    <s v="Investment Directorate"/>
    <s v="Grant Fund Facility (GFF)"/>
    <s v="To provide new opportunities to develop small and medium sized enterprises (SMEs) that are involved in the production of high value-added products and services that can compete in export markets and companies that foster the economy's diversification thrust."/>
    <s v="Grant"/>
    <n v="6"/>
    <n v="1141573.28"/>
    <x v="9"/>
    <m/>
    <s v="Double Checked - Astrid Casimire"/>
    <s v="-"/>
  </r>
  <r>
    <x v="0"/>
    <x v="8"/>
    <s v="MTI"/>
    <s v="Business Development Directorate"/>
    <s v="Steelpan Manufacturing Grant Fund Facility (SMGFF)"/>
    <s v="To provide aid to local steelpan manufacturers for the acquisition of new machinery, equipment, tools, raw materials and training."/>
    <s v="Grant"/>
    <n v="2"/>
    <n v="1069399.8500000001"/>
    <x v="9"/>
    <m/>
    <s v="Double Checked - Astrid Casimire"/>
    <s v="-"/>
  </r>
  <r>
    <x v="1"/>
    <x v="8"/>
    <s v="MTI"/>
    <s v="Business Development Directorate"/>
    <s v="Steelpan Manufacturing Grant Fund Facility (SMGFF)"/>
    <s v="To provide aid to local steelpan manufacturers for the acquisition of new machinery, equipment, tools, raw materials and training."/>
    <s v="Grant"/>
    <n v="6"/>
    <n v="489753.07"/>
    <x v="9"/>
    <m/>
    <s v="Double Checked - Astrid Casimire"/>
    <s v="-"/>
  </r>
  <r>
    <x v="2"/>
    <x v="8"/>
    <s v="MTI"/>
    <s v="Business Development Directorate"/>
    <s v="Steelpan Manufacturing Grant Fund Facility (SMGFF)"/>
    <s v="To provide aid to local steelpan manufacturers for the acquisition of new machinery, equipment, tools, raw materials and training."/>
    <s v="Grant"/>
    <n v="1"/>
    <n v="157294.01999999999"/>
    <x v="9"/>
    <m/>
    <s v="Double Checked - Astrid Casimire"/>
    <s v="-"/>
  </r>
  <r>
    <x v="3"/>
    <x v="8"/>
    <s v="MTI"/>
    <s v="Business Development Directorate"/>
    <s v="Steelpan Manufacturing Grant Fund Facility (SMGFF)"/>
    <s v="To provide aid to local steelpan manufacturers for the acquisition of new machinery, equipment, tools, raw materials and training."/>
    <s v="Grant"/>
    <n v="0"/>
    <n v="0"/>
    <x v="9"/>
    <m/>
    <s v="Double Checked - Astrid Casimire"/>
    <s v="-"/>
  </r>
  <r>
    <x v="4"/>
    <x v="8"/>
    <s v="MTI"/>
    <s v="Business Development Directorate"/>
    <s v="Steelpan Manufacturing Grant Fund Facility (SMGFF)"/>
    <s v="To provide aid to local steelpan manufacturers for the acquisition of new machinery, equipment, tools, raw materials and training."/>
    <s v="Grant"/>
    <n v="1"/>
    <n v="998304.94"/>
    <x v="9"/>
    <m/>
    <s v="Double Checked - Astrid Casimire"/>
    <s v="-"/>
  </r>
  <r>
    <x v="0"/>
    <x v="8"/>
    <s v="MTI"/>
    <s v="Business Development Directorate"/>
    <s v="Grant Facility for Micro and Small Enterprises (MSEs) in the Yachting Sector"/>
    <s v="To provide working capital needed to rebuild the yachting sector, specifically for service providers"/>
    <s v="Grant"/>
    <n v="0"/>
    <n v="0"/>
    <x v="36"/>
    <m/>
    <s v="Double Checked - Astrid Casimire"/>
    <s v="-"/>
  </r>
  <r>
    <x v="1"/>
    <x v="8"/>
    <s v="MTI"/>
    <s v="Business Development Directorate"/>
    <s v="Grant Facility for Micro and Small Enterprises (MSEs) in the Yachting Sector"/>
    <s v="To provide working capital needed to rebuild the yachting sector, specifically for service providers"/>
    <s v="Grant"/>
    <n v="0"/>
    <n v="0"/>
    <x v="36"/>
    <m/>
    <s v="Double Checked - Astrid Casimire"/>
    <s v="-"/>
  </r>
  <r>
    <x v="2"/>
    <x v="8"/>
    <s v="MTI"/>
    <s v="Business Development Directorate"/>
    <s v="Grant Facility for Micro and Small Enterprises (MSEs) in the Yachting Sector"/>
    <s v="To provide working capital needed to rebuild the yachting sector, specifically for service providers"/>
    <s v="Grant"/>
    <n v="50"/>
    <n v="1446304.76"/>
    <x v="9"/>
    <m/>
    <s v="Double Checked - Astrid Casimire"/>
    <s v="-"/>
  </r>
  <r>
    <x v="3"/>
    <x v="8"/>
    <s v="MTI"/>
    <s v="Business Development Directorate"/>
    <s v="Grant Facility for Micro and Small Enterprises (MSEs) in the Yachting Sector"/>
    <s v="To provide working capital needed to rebuild the yachting sector, specifically for service providers"/>
    <s v="Grant"/>
    <n v="42"/>
    <n v="815149.46"/>
    <x v="9"/>
    <m/>
    <s v="Double Checked - Astrid Casimire"/>
    <s v="-"/>
  </r>
  <r>
    <x v="4"/>
    <x v="8"/>
    <s v="MTI"/>
    <s v="Business Development Directorate"/>
    <s v="Grant Facility for Micro and Small Enterprises (MSEs) in the Yachting Sector"/>
    <s v="To provide working capital needed to rebuild the yachting sector, specifically for service providers"/>
    <s v="Grant"/>
    <n v="48"/>
    <n v="957626.81"/>
    <x v="9"/>
    <m/>
    <s v="Double Checked - Astrid Casimire"/>
    <s v="-"/>
  </r>
  <r>
    <x v="0"/>
    <x v="8"/>
    <s v="MTI"/>
    <s v="exporTT"/>
    <s v="Research and Development Fund (RDF)"/>
    <s v="To provide financial support to the non-energy manufacturing and services sector with the aim to stimulate exports by supporting investment in new and advanced technology and innovation and export related product modification as a competitiveness enhancement tool for business enterprises in the non-oil manufacturing and services sector"/>
    <s v="Grant"/>
    <n v="3"/>
    <n v="616382.5"/>
    <x v="9"/>
    <m/>
    <s v="Double Checked - Astrid Casimire"/>
    <s v="-"/>
  </r>
  <r>
    <x v="1"/>
    <x v="8"/>
    <s v="MTI"/>
    <s v="exporTT"/>
    <s v="Research and Development Fund (RDF)"/>
    <s v="To provide financial support to the non-energy manufacturing and services sector with the aim to stimulate exports by supporting investment in new and advanced technology and innovation and export related product modification as a competitiveness enhancement tool for business enterprises in the non-oil manufacturing and services sector"/>
    <s v="Grant"/>
    <n v="3"/>
    <n v="1258585.27"/>
    <x v="9"/>
    <m/>
    <s v="Double Checked - Astrid Casimire"/>
    <s v="-"/>
  </r>
  <r>
    <x v="2"/>
    <x v="8"/>
    <s v="MTI"/>
    <s v="exporTT"/>
    <s v="Research and Development Fund (RDF)"/>
    <s v="To provide financial support to the non-energy manufacturing and services sector with the aim to stimulate exports by supporting investment in new and advanced technology and innovation and export related product modification as a competitiveness enhancement tool for business enterprises in the non-oil manufacturing and services sector"/>
    <s v="Grant"/>
    <n v="3"/>
    <n v="1089950"/>
    <x v="9"/>
    <m/>
    <s v="Double Checked - Astrid Casimire"/>
    <s v="-"/>
  </r>
  <r>
    <x v="3"/>
    <x v="8"/>
    <s v="MTI"/>
    <s v="exporTT"/>
    <s v="Research and Development Fund (RDF)"/>
    <s v="To provide financial support to the non-energy manufacturing and services sector with the aim to stimulate exports by supporting investment in new and advanced technology and innovation and export related product modification as a competitiveness enhancement tool for business enterprises in the non-oil manufacturing and services sector"/>
    <s v="Grant"/>
    <n v="2"/>
    <n v="1062000"/>
    <x v="9"/>
    <m/>
    <s v="Double Checked - Astrid Casimire"/>
    <s v="-"/>
  </r>
  <r>
    <x v="4"/>
    <x v="8"/>
    <s v="MTI"/>
    <s v="exporTT"/>
    <s v="Research and Development Fund (RDF)"/>
    <s v="To provide financial support to the non-energy manufacturing and services sector with the aim to stimulate exports by supporting investment in new and advanced technology and innovation and export related product modification as a competitiveness enhancement tool for business enterprises in the non-oil manufacturing and services sector"/>
    <s v="Grant"/>
    <n v="2"/>
    <n v="1457000"/>
    <x v="9"/>
    <m/>
    <s v="Double Checked - Astrid Casimire"/>
    <s v="-"/>
  </r>
  <r>
    <x v="0"/>
    <x v="8"/>
    <s v="MTI"/>
    <s v="exporTT"/>
    <s v="Export Booster Initiative (EBI) - International Certification Fund (ICF)"/>
    <s v="To provide financial assistance to the Manufacturing Sector (including Agro processing), for a range of applicable international standards to boost production of non-energy exports and contribute to import substitution. Funding will be provided in the form of grants and will partly cover the costs associated to meet recognized international standards."/>
    <s v="Grant"/>
    <n v="0"/>
    <n v="0"/>
    <x v="37"/>
    <m/>
    <s v="Double Checked - Astrid Casimire"/>
    <s v="-"/>
  </r>
  <r>
    <x v="1"/>
    <x v="8"/>
    <s v="MTI"/>
    <s v="exporTT"/>
    <s v="Export Booster Initiative (EBI) - International Certification Fund (ICF)"/>
    <s v="To provide financial assistance to the Manufacturing Sector (including Agro processing), for a range of applicable international standards to boost production of non-energy exports and contribute to import substitution. Funding will be provided in the form of grants and will partly cover the costs associated to meet recognized international standards."/>
    <s v="Grant"/>
    <n v="7"/>
    <n v="2084469.44"/>
    <x v="9"/>
    <m/>
    <s v="Double Checked - Astrid Casimire"/>
    <s v="-"/>
  </r>
  <r>
    <x v="2"/>
    <x v="8"/>
    <s v="MTI"/>
    <s v="exporTT"/>
    <s v="Export Booster Initiative (EBI) - International Certification Fund (ICF)"/>
    <s v="To provide financial assistance to the Manufacturing Sector (including Agro processing), for a range of applicable international standards to boost production of non-energy exports and contribute to import substitution. Funding will be provided in the form of grants and will partly cover the costs associated to meet recognized international standards."/>
    <s v="Grant"/>
    <n v="4"/>
    <n v="794387.4"/>
    <x v="9"/>
    <m/>
    <s v="Double Checked - Astrid Casimire"/>
    <s v="-"/>
  </r>
  <r>
    <x v="3"/>
    <x v="8"/>
    <s v="MTI"/>
    <s v="exporTT"/>
    <s v="Export Booster Initiative (EBI) - International Certification Fund (ICF)"/>
    <s v="To provide financial assistance to the Manufacturing Sector (including Agro processing), for a range of applicable international standards to boost production of non-energy exports and contribute to import substitution. Funding will be provided in the form of grants and will partly cover the costs associated to meet recognized international standards."/>
    <s v="Grant"/>
    <n v="3"/>
    <n v="348316"/>
    <x v="9"/>
    <m/>
    <s v="Double Checked - Astrid Casimire"/>
    <s v="-"/>
  </r>
  <r>
    <x v="4"/>
    <x v="8"/>
    <s v="MTI"/>
    <s v="exporTT"/>
    <s v="Export Booster Initiative (EBI) - International Certification Fund (ICF)"/>
    <s v="To provide financial assistance to the Manufacturing Sector (including Agro processing), for a range of applicable international standards to boost production of non-energy exports and contribute to import substitution. Funding will be provided in the form of grants and will partly cover the costs associated to meet recognized international standards."/>
    <s v="Grant"/>
    <n v="2"/>
    <n v="500837"/>
    <x v="9"/>
    <m/>
    <s v="Double Checked - Astrid Casimire"/>
    <s v="-"/>
  </r>
  <r>
    <x v="0"/>
    <x v="8"/>
    <s v="MTI"/>
    <s v="exporTT"/>
    <s v="Export Booster Initiative (EBI) - Labelling and Product Testing Fund"/>
    <s v="To assist companies to meet the statutory and legal product requirements of target markets"/>
    <s v="Grant"/>
    <n v="0"/>
    <n v="0"/>
    <x v="36"/>
    <m/>
    <s v="Double Checked - Astrid Casimire"/>
    <s v="-"/>
  </r>
  <r>
    <x v="1"/>
    <x v="8"/>
    <s v="MTI"/>
    <s v="exporTT"/>
    <s v="Export Booster Initiative (EBI) - Labelling and Product Testing Fund"/>
    <s v="To assist companies to meet the statutory and legal product requirements of target markets"/>
    <s v="Grant"/>
    <n v="0"/>
    <n v="0"/>
    <x v="36"/>
    <m/>
    <s v="Double Checked - Astrid Casimire"/>
    <s v="-"/>
  </r>
  <r>
    <x v="2"/>
    <x v="8"/>
    <s v="MTI"/>
    <s v="exporTT"/>
    <s v="Export Booster Initiative (EBI) - Labelling and Product Testing Fund"/>
    <s v="To assist companies to meet the statutory and legal product requirements of target markets"/>
    <s v="Grant"/>
    <n v="4"/>
    <n v="67979.210000000006"/>
    <x v="9"/>
    <m/>
    <s v="Double Checked - Astrid Casimire"/>
    <s v="-"/>
  </r>
  <r>
    <x v="3"/>
    <x v="8"/>
    <s v="MTI"/>
    <s v="exporTT"/>
    <s v="Export Booster Initiative (EBI) - Labelling and Product Testing Fund"/>
    <s v="To assist companies to meet the statutory and legal product requirements of target markets"/>
    <s v="Grant"/>
    <n v="4"/>
    <n v="121700.18"/>
    <x v="9"/>
    <m/>
    <s v="Double Checked - Astrid Casimire"/>
    <s v="-"/>
  </r>
  <r>
    <x v="4"/>
    <x v="8"/>
    <s v="MTI"/>
    <s v="exporTT"/>
    <s v="Export Booster Initiative (EBI) - Labelling and Product Testing Fund"/>
    <s v="To assist companies to meet the statutory and legal product requirements of target markets"/>
    <s v="Grant"/>
    <n v="10"/>
    <n v="260232.76"/>
    <x v="9"/>
    <m/>
    <s v="Double Checked - Astrid Casimire"/>
    <s v="-"/>
  </r>
  <r>
    <x v="0"/>
    <x v="8"/>
    <s v="MTI"/>
    <s v="exporTT"/>
    <s v="Export Booster Initiative (EBI) - In-Market Promotions"/>
    <s v="To provide aid to companies that are locally owned and manufacture their products locally for in-market promotion activities, which include shelf stocking fees, shipping of samples for tastings and in-store promotions"/>
    <s v="Programme"/>
    <n v="0"/>
    <n v="0"/>
    <x v="38"/>
    <m/>
    <s v="Double Checked - Astrid Casimire"/>
    <s v="-"/>
  </r>
  <r>
    <x v="1"/>
    <x v="8"/>
    <s v="MTI"/>
    <s v="exporTT"/>
    <s v="Export Booster Initiative (EBI) - In-Market Promotions"/>
    <s v="To provide aid to companies that are locally owned and manufacture their products locally for in-market promotion activities, which include shelf stocking fees, shipping of samples for tastings and in-store promotions"/>
    <s v="Programme"/>
    <n v="0"/>
    <n v="0"/>
    <x v="38"/>
    <m/>
    <s v="Double Checked - Astrid Casimire"/>
    <s v="-"/>
  </r>
  <r>
    <x v="2"/>
    <x v="8"/>
    <s v="MTI"/>
    <s v="exporTT"/>
    <s v="Export Booster Initiative (EBI) - In-Market Promotions"/>
    <s v="To provide aid to companies that are locally owned and manufacture their products locally for in-market promotion activities, which include shelf stocking fees, shipping of samples for tastings and in-store promotions"/>
    <s v="Programme"/>
    <n v="0"/>
    <n v="0"/>
    <x v="38"/>
    <m/>
    <s v="Double Checked - Astrid Casimire"/>
    <s v="-"/>
  </r>
  <r>
    <x v="3"/>
    <x v="8"/>
    <s v="MTI"/>
    <s v="exporTT"/>
    <s v="Export Booster Initiative (EBI) - In-Market Promotions"/>
    <s v="To provide aid to companies that are locally owned and manufacture their products locally for in-market promotion activities, which include shelf stocking fees, shipping of samples for tastings and in-store promotions"/>
    <s v="Programme"/>
    <n v="4"/>
    <n v="150962.62"/>
    <x v="9"/>
    <m/>
    <s v="Double Checked - Astrid Casimire"/>
    <s v="-"/>
  </r>
  <r>
    <x v="4"/>
    <x v="8"/>
    <s v="MTI"/>
    <s v="exporTT"/>
    <s v="Export Booster Initiative (EBI) - In-Market Promotions"/>
    <s v="To provide aid to companies that are locally owned and manufacture their products locally for in-market promotion activities, which include shelf stocking fees, shipping of samples for tastings and in-store promotions"/>
    <s v="Programme"/>
    <n v="6"/>
    <n v="295854.40999999997"/>
    <x v="9"/>
    <m/>
    <s v="Double Checked - Astrid Casimire"/>
    <s v="-"/>
  </r>
  <r>
    <x v="0"/>
    <x v="8"/>
    <s v="MTI"/>
    <s v="exporTT"/>
    <s v="Music Business Development Grant"/>
    <s v="To provide financial assistance to facilitate greater international exposure of Trinidad and Tobago local artistes with the aim of exporting Trinidad and Tobago's music to the world"/>
    <s v="Grant"/>
    <n v="0"/>
    <n v="0"/>
    <x v="9"/>
    <m/>
    <s v="Double Checked - Astrid Casimire"/>
    <s v="-"/>
  </r>
  <r>
    <x v="1"/>
    <x v="8"/>
    <s v="MTI"/>
    <s v="exporTT"/>
    <s v="Music Business Development Grant"/>
    <s v="To provide financial assistance to facilitate greater international exposure of Trinidad and Tobago local artistes with the aim of exporting Trinidad and Tobago's music to the world"/>
    <s v="Grant"/>
    <n v="0"/>
    <n v="0"/>
    <x v="9"/>
    <m/>
    <s v="Double Checked - Astrid Casimire"/>
    <s v="-"/>
  </r>
  <r>
    <x v="2"/>
    <x v="8"/>
    <s v="MTI"/>
    <s v="exporTT"/>
    <s v="Music Business Development Grant"/>
    <s v="To provide financial assistance to facilitate greater international exposure of Trinidad and Tobago local artistes with the aim of exporting Trinidad and Tobago's music to the world"/>
    <s v="Grant"/>
    <n v="10"/>
    <n v="50000"/>
    <x v="9"/>
    <m/>
    <s v="Double Checked - Astrid Casimire"/>
    <s v="-"/>
  </r>
  <r>
    <x v="3"/>
    <x v="8"/>
    <s v="MTI"/>
    <s v="exporTT"/>
    <s v="Music Business Development Grant"/>
    <s v="To provide financial assistance to facilitate greater international exposure of Trinidad and Tobago local artistes with the aim of exporting Trinidad and Tobago's music to the world"/>
    <s v="Grant"/>
    <n v="0"/>
    <n v="0"/>
    <x v="9"/>
    <m/>
    <s v="Double Checked - Astrid Casimire"/>
    <s v="-"/>
  </r>
  <r>
    <x v="4"/>
    <x v="8"/>
    <s v="MTI"/>
    <s v="exporTT"/>
    <s v="Music Business Development Grant"/>
    <s v="To provide financial assistance to facilitate greater international exposure of Trinidad and Tobago local artistes with the aim of exporting Trinidad and Tobago's music to the world"/>
    <s v="Grant"/>
    <n v="11"/>
    <n v="80000"/>
    <x v="9"/>
    <m/>
    <s v="Double Checked - Astrid Casimire"/>
    <s v="-"/>
  </r>
  <r>
    <x v="0"/>
    <x v="8"/>
    <s v="MTI"/>
    <s v="exporTT"/>
    <s v="Co-Financing Initiative"/>
    <s v="To assist companies with funding for a portion of pre-approved activities incurred in reaching their selected export markets."/>
    <s v="Grant"/>
    <n v="14"/>
    <n v="106477.42"/>
    <x v="9"/>
    <m/>
    <s v="Double Checked - Astrid Casimire"/>
    <m/>
  </r>
  <r>
    <x v="1"/>
    <x v="8"/>
    <s v="MTI"/>
    <s v="exporTT"/>
    <s v="Co-Financing Initiative"/>
    <s v="To assist companies with funding for a portion of pre-approved activities incurred in reaching their selected export markets."/>
    <s v="Grant"/>
    <n v="13"/>
    <n v="80978.86"/>
    <x v="9"/>
    <m/>
    <s v="Double Checked - Astrid Casimire"/>
    <m/>
  </r>
  <r>
    <x v="2"/>
    <x v="8"/>
    <s v="MTI"/>
    <s v="exporTT"/>
    <s v="Co-Financing Initiative"/>
    <s v="To assist companies with funding for a portion of pre-approved activities incurred in reaching their selected export markets."/>
    <s v="Grant"/>
    <n v="29"/>
    <n v="278232.57"/>
    <x v="9"/>
    <m/>
    <s v="Double Checked - Astrid Casimire"/>
    <m/>
  </r>
  <r>
    <x v="3"/>
    <x v="8"/>
    <s v="MTI"/>
    <s v="exporTT"/>
    <s v="Co-Financing Initiative"/>
    <s v="To assist companies with funding for a portion of pre-approved activities incurred in reaching their selected export markets."/>
    <s v="Grant"/>
    <n v="31"/>
    <n v="375177.5"/>
    <x v="9"/>
    <m/>
    <s v="Double Checked - Astrid Casimire"/>
    <m/>
  </r>
  <r>
    <x v="4"/>
    <x v="8"/>
    <s v="MTI"/>
    <s v="exporTT"/>
    <s v="Co-Financing Initiative"/>
    <s v="To assist companies with funding for a portion of pre-approved activities incurred in reaching their selected export markets."/>
    <s v="Grant"/>
    <n v="34"/>
    <n v="512142.76"/>
    <x v="9"/>
    <m/>
    <s v="Double Checked - Astrid Casimire"/>
    <m/>
  </r>
  <r>
    <x v="0"/>
    <x v="9"/>
    <s v="MOE"/>
    <s v="Curriculum Planning and Development Division/Education Technology Unit"/>
    <s v="Continuation Classes"/>
    <s v="To provide second chances to students to achieve CXC passes/upgrade their CXC passes"/>
    <s v="Programme"/>
    <n v="3698"/>
    <n v="2713559"/>
    <x v="39"/>
    <m/>
    <s v="Checked - Astrid Casimire"/>
    <s v="-"/>
  </r>
  <r>
    <x v="1"/>
    <x v="9"/>
    <s v="MOE"/>
    <s v="Curriculum Planning and Development Division/Education Technology Unit"/>
    <s v="Continuation Classes"/>
    <s v="To provide second chances to students to achieve CXC passes/upgrade their CXC passes"/>
    <s v="Programme"/>
    <n v="0"/>
    <s v=" "/>
    <x v="40"/>
    <m/>
    <s v="Checked - Astrid Casimire"/>
    <s v="-"/>
  </r>
  <r>
    <x v="2"/>
    <x v="9"/>
    <s v="MOE"/>
    <s v="Curriculum Planning and Development Division/Education Technology Unit"/>
    <s v="Continuation Classes"/>
    <s v="To provide second chances to students to achieve CXC passes/upgrade their CXC passes"/>
    <s v="Programme"/>
    <n v="0"/>
    <s v=" "/>
    <x v="40"/>
    <m/>
    <s v="Checked - Astrid Casimire"/>
    <s v="-"/>
  </r>
  <r>
    <x v="3"/>
    <x v="9"/>
    <s v="MOE"/>
    <s v="Curriculum Planning and Development Division/Education Technology Unit"/>
    <s v="Continuation Classes"/>
    <s v="To provide second chances to students to achieve CXC passes/upgrade their CXC passes"/>
    <s v="Programme"/>
    <n v="801"/>
    <n v="542218"/>
    <x v="39"/>
    <m/>
    <s v="Checked - Astrid Casimire"/>
    <s v="-"/>
  </r>
  <r>
    <x v="4"/>
    <x v="9"/>
    <s v="MOE"/>
    <s v="Curriculum Planning and Development Division/Education Technology Unit"/>
    <s v="Continuation Classes"/>
    <s v="To provide second chances to students to achieve CXC passes/upgrade their CXC passes"/>
    <s v="Programme"/>
    <n v="1919"/>
    <n v="348964"/>
    <x v="39"/>
    <m/>
    <s v="Checked - Astrid Casimire"/>
    <s v="-"/>
  </r>
  <r>
    <x v="2"/>
    <x v="9"/>
    <s v="MOE"/>
    <s v="NIHERST"/>
    <s v="Teach Me Project (Adopt a School Project) St. David RC, Presentation of 30 Chrome Books"/>
    <s v="The Teach ME project aims to measurably improve levels of creativity in the delivery and learning of STEM subjects in Trinidad and Tobago. This is achieved by supplementing existing methods and techniques used in teaching at primary and secondary schools through hands-on/ minds-on methods and techniques to adequately prepare our young people for the exciting world of Science, Technology and Innovation."/>
    <s v="Programme"/>
    <n v="30"/>
    <n v="78120"/>
    <x v="9"/>
    <m/>
    <s v="Checked - Astrid Casimire"/>
    <s v="-"/>
  </r>
  <r>
    <x v="0"/>
    <x v="9"/>
    <s v="MOE"/>
    <s v="Human Resources - Civil"/>
    <s v="Employee Assistance Programme"/>
    <s v="To provide psychosocial services to the staff of the MOE and their immediate dependents - Assessment Counselling, Referral and Follow-Up, Workshop/Seminars and Critical Incident Stress Debriefing."/>
    <s v="Programme"/>
    <n v="0"/>
    <n v="1823625"/>
    <x v="41"/>
    <m/>
    <s v="Information Missing"/>
    <s v="Number of grants missing."/>
  </r>
  <r>
    <x v="1"/>
    <x v="9"/>
    <s v="MOE"/>
    <s v="Human Resources - Civil"/>
    <s v="Employee Assistance Programme"/>
    <s v="To provide psychosocial services to the staff of the MOE and their immediate dependents - Assessment Counselling, Referral and Follow-Up, Workshop/Seminars and Critical Incident Stress Debriefing."/>
    <s v="Programme"/>
    <n v="0"/>
    <n v="1362375"/>
    <x v="41"/>
    <m/>
    <s v="Information Missing"/>
    <s v="Number of grants missing."/>
  </r>
  <r>
    <x v="2"/>
    <x v="9"/>
    <s v="MOE"/>
    <s v="Human Resources - Civil"/>
    <s v="Employee Assistance Programme"/>
    <s v="To provide psychosocial services to the staff of the MOE and their immediate dependents - Assessment Counselling, Referral and Follow-Up, Workshop/Seminars and Critical Incident Stress Debriefing."/>
    <s v="Programme"/>
    <n v="0"/>
    <n v="2160226"/>
    <x v="41"/>
    <m/>
    <s v="Information Missing"/>
    <s v="Number of grants missing."/>
  </r>
  <r>
    <x v="3"/>
    <x v="9"/>
    <s v="MOE"/>
    <s v="Human Resources - Civil"/>
    <s v="Employee Assistance Programme"/>
    <s v="To provide psychosocial services to the staff of the MOE and their immediate dependents - Assessment Counselling, Referral and Follow-Up, Workshop/Seminars and Critical Incident Stress Debriefing."/>
    <s v="Programme"/>
    <n v="0"/>
    <n v="1327500"/>
    <x v="42"/>
    <m/>
    <s v="Information Missing"/>
    <s v="Number of grants missing."/>
  </r>
  <r>
    <x v="4"/>
    <x v="9"/>
    <s v="MOE"/>
    <s v="Human Resources - Civil"/>
    <s v="Employee Assistance Programme"/>
    <s v="To provide psychosocial services to the staff of the MOE and their immediate dependents - Assessment Counselling, Referral and Follow-Up, Workshop/Seminars and Critical Incident Stress Debriefing."/>
    <s v="Programme"/>
    <n v="0"/>
    <n v="997875"/>
    <x v="43"/>
    <m/>
    <s v="Information Missing"/>
    <s v="Number of grants missing."/>
  </r>
  <r>
    <x v="0"/>
    <x v="9"/>
    <s v="MOE"/>
    <s v="Information and Communications Technology Division"/>
    <s v="Acquisition and delivery of Laptops and Tablets/Digital Education Programme"/>
    <s v="Laptops for under-privileged"/>
    <s v="Programme"/>
    <n v="350"/>
    <s v="-"/>
    <x v="44"/>
    <m/>
    <s v="Checked - Astrid Casimire"/>
    <s v="-"/>
  </r>
  <r>
    <x v="1"/>
    <x v="9"/>
    <s v="MOE"/>
    <s v="Information and Communications Technology Division"/>
    <s v="Acquisition and delivery of Laptops and Tablets/Digital Education Programme"/>
    <s v="Laptops for under-privileged "/>
    <s v="Programme"/>
    <n v="14792"/>
    <n v="45700000"/>
    <x v="9"/>
    <m/>
    <s v="Checked - Astrid Casimire"/>
    <s v="-"/>
  </r>
  <r>
    <x v="2"/>
    <x v="9"/>
    <s v="MOE"/>
    <s v="Information and Communications Technology Division"/>
    <s v="Acquisition and delivery of Laptops and Tablets/Digital Education Programme"/>
    <s v="Laptops for under-privileged "/>
    <s v="Programme"/>
    <n v="6781"/>
    <s v="-"/>
    <x v="45"/>
    <m/>
    <s v="Checked - Astrid Casimire"/>
    <s v="-"/>
  </r>
  <r>
    <x v="3"/>
    <x v="9"/>
    <s v="MOE"/>
    <s v="Information and Communications Technology Division"/>
    <s v="Acquisition and delivery of Laptops and Tablets/Digital Education Programme"/>
    <s v="Laptops for under-privileged "/>
    <s v="Programme"/>
    <n v="7335"/>
    <n v="3150000"/>
    <x v="9"/>
    <m/>
    <s v="Checked - Astrid Casimire"/>
    <s v="-"/>
  </r>
  <r>
    <x v="4"/>
    <x v="9"/>
    <s v="MOE"/>
    <s v="Information and Communications Technology Division"/>
    <s v="Acquisition and delivery of Laptops and Tablets/Digital Education Programme"/>
    <s v="Laptops for under-privileged "/>
    <s v="Programme"/>
    <n v="115"/>
    <n v="5850000"/>
    <x v="46"/>
    <m/>
    <s v="Checked - Astrid Casimire"/>
    <s v="-"/>
  </r>
  <r>
    <x v="0"/>
    <x v="9"/>
    <s v="MOE"/>
    <s v="Student Support Services Division"/>
    <s v="Grants for Students at Private Special School"/>
    <s v="To provide a measure of financial assistance to meet the special education needs of students at 13 Private Special Schools"/>
    <s v="Grant"/>
    <n v="2188"/>
    <n v="4156300"/>
    <x v="47"/>
    <m/>
    <s v="Checked - Astrid Casimire"/>
    <s v="-"/>
  </r>
  <r>
    <x v="1"/>
    <x v="9"/>
    <s v="MOE"/>
    <s v="Student Support Services Division"/>
    <s v="Grants for Students at Private Special School"/>
    <s v="To provide a measure of financial assistance to meet the special education needs of students at 13 Private Special Schools"/>
    <s v="Grant"/>
    <n v="2070"/>
    <n v="3940600"/>
    <x v="47"/>
    <m/>
    <s v="Checked - Astrid Casimire"/>
    <s v="-"/>
  </r>
  <r>
    <x v="2"/>
    <x v="9"/>
    <s v="MOE"/>
    <s v="Student Support Services Division"/>
    <s v="Grants for Students at Private Special School"/>
    <s v="To provide a measure of financial assistance to meet the special education needs of students at 13 Private Special Schools"/>
    <s v="Grant"/>
    <n v="2241"/>
    <n v="4289200"/>
    <x v="47"/>
    <m/>
    <s v="Checked - Astrid Casimire"/>
    <s v="-"/>
  </r>
  <r>
    <x v="3"/>
    <x v="9"/>
    <s v="MOE"/>
    <s v="Student Support Services Division"/>
    <s v="Grants for Students at Private Special School"/>
    <s v="To provide a measure of financial assistance to meet the special education needs of students at 13 Private Special Schools"/>
    <s v="Grant"/>
    <n v="2133"/>
    <n v="4033400"/>
    <x v="47"/>
    <m/>
    <s v="Checked - Astrid Casimire"/>
    <s v="-"/>
  </r>
  <r>
    <x v="4"/>
    <x v="9"/>
    <s v="MOE"/>
    <s v="Student Support Services Division"/>
    <s v="Grants for Students at Private Special School"/>
    <s v="To provide a measure of financial assistance to meet the special education needs of students at 13 Private Special Schools"/>
    <s v="Grant"/>
    <n v="665"/>
    <n v="1463300"/>
    <x v="47"/>
    <m/>
    <s v="Checked - Astrid Casimire"/>
    <s v="-"/>
  </r>
  <r>
    <x v="0"/>
    <x v="9"/>
    <s v="MOE"/>
    <s v="Scholarships and Advanced Training Division (SATD)"/>
    <s v="Award for National Scholarships and the President's Medals based on the results of CAPE"/>
    <s v="The objectives of the scholarship programme is aimed at providing eligible CAPE students with an opportunity to gain tertiary level education either locally, regionally or internationally."/>
    <s v="Grant"/>
    <s v="-"/>
    <s v="-"/>
    <x v="48"/>
    <m/>
    <s v="Checked - Astrid Casimire"/>
    <s v="-"/>
  </r>
  <r>
    <x v="1"/>
    <x v="9"/>
    <s v="MOE"/>
    <s v="Scholarships and Advanced Training Division (SATD)"/>
    <s v="Award for National Scholarships and the President's Medals based on the results of CAPE"/>
    <s v="The objectives of the scholarship programme is aimed at providing eligible CAPE students with an opportunity to gain tertiary level education either locally, regionally or internationally."/>
    <s v="Grant"/>
    <n v="1277"/>
    <n v="206161485"/>
    <x v="9"/>
    <m/>
    <s v="Checked - Astrid Casimire"/>
    <s v="-"/>
  </r>
  <r>
    <x v="2"/>
    <x v="9"/>
    <s v="MOE"/>
    <s v="Scholarships and Advanced Training Division (SATD)"/>
    <s v="Award for National Scholarships and the President's Medals based on the results of CAPE"/>
    <s v="The objectives of the scholarship programme is aimed at providing eligible CAPE students with an opportunity to gain tertiary level education either locally, regionally or internationally."/>
    <s v="Grant"/>
    <n v="723"/>
    <n v="155493779"/>
    <x v="9"/>
    <m/>
    <s v="Checked - Astrid Casimire"/>
    <s v="-"/>
  </r>
  <r>
    <x v="3"/>
    <x v="9"/>
    <s v="MOE"/>
    <s v="Scholarships and Advanced Training Division (SATD)"/>
    <s v="Award for National Scholarships and the President's Medals based on the results of CAPE"/>
    <s v="The objectives of the scholarship programme is aimed at providing eligible CAPE students with an opportunity to gain tertiary level education either locally, regionally or internationally."/>
    <s v="Grant"/>
    <n v="488"/>
    <n v="110822027"/>
    <x v="9"/>
    <m/>
    <s v="Checked - Astrid Casimire"/>
    <s v="-"/>
  </r>
  <r>
    <x v="4"/>
    <x v="9"/>
    <s v="MOE"/>
    <s v="Scholarships and Advanced Training Division (SATD)"/>
    <s v="Award for National Scholarships and the President's Medals based on the results of CAPE"/>
    <s v="The objectives of the scholarship programme is aimed at providing eligible CAPE students with an opportunity to gain tertiary level education either locally, regionally or internationally."/>
    <s v="Grant"/>
    <n v="539"/>
    <n v="69350548"/>
    <x v="9"/>
    <m/>
    <s v="Checked - Astrid Casimire"/>
    <s v="-"/>
  </r>
  <r>
    <x v="1"/>
    <x v="9"/>
    <s v="MOE"/>
    <s v="Scholarships and Advanced Training Division (SATD)"/>
    <s v="Award of National Bursaries under the National Bursary Programme to pursue Undergraduate Studies"/>
    <s v="This initiative was created to allow 500 CAPE students who were not awarded a national scholarship the opportunity to apply for a National Bursary to receive financial support annually. Recipients would receive 100% GATE funding for tuition, an annual Book Allowance and a monthly Personal Maintenance Allowance for the period of their programme of study."/>
    <s v="Grant"/>
    <n v="423"/>
    <n v="6684963"/>
    <x v="49"/>
    <m/>
    <s v="Checked - Astrid Casimire"/>
    <s v="-"/>
  </r>
  <r>
    <x v="2"/>
    <x v="9"/>
    <s v="MOE"/>
    <s v="Scholarships and Advanced Training Division (SATD)"/>
    <s v="Award of National Bursaries under the National Bursary Programme to pursue Undergraduate Studies"/>
    <s v="This initiative was created to allow 500 CAPE students who were not awarded a national scholarship the opportunity to apply for a National Bursary to receive financial support annually. Recipients would receive 100% GATE funding for tuition, an annual Book Allowance and a monthly Personal Maintenance Allowance for the period of their programme of study."/>
    <s v="Grant"/>
    <n v="778"/>
    <n v="25617126"/>
    <x v="9"/>
    <m/>
    <s v="Checked - Astrid Casimire"/>
    <s v="-"/>
  </r>
  <r>
    <x v="3"/>
    <x v="9"/>
    <s v="MOE"/>
    <s v="Scholarships and Advanced Training Division (SATD)"/>
    <s v="Award of National Bursaries under the National Bursary Programme to pursue Undergraduate Studies"/>
    <s v="This initiative was created to allow 500 CAPE students who were not awarded a national scholarship the opportunity to apply for a National Bursary to receive financial support annually. Recipients would receive 100% GATE funding for tuition, an annual Book Allowance and a monthly Personal Maintenance Allowance for the period of their programme of study."/>
    <s v="Grant"/>
    <n v="1058"/>
    <n v="36326257"/>
    <x v="9"/>
    <m/>
    <s v="Checked - Astrid Casimire"/>
    <s v="-"/>
  </r>
  <r>
    <x v="4"/>
    <x v="9"/>
    <s v="MOE"/>
    <s v="Scholarships and Advanced Training Division (SATD)"/>
    <s v="Award of National Bursaries under the National Bursary Programme to pursue Undergraduate Studies"/>
    <s v="This initiative was created to allow 500 CAPE students who were not awarded a national scholarship the opportunity to apply for a National Bursary to receive financial support annually. Recipients would receive 100% GATE funding for tuition, an annual Book Allowance and a monthly Personal Maintenance Allowance for the period of their programme of study."/>
    <s v="Grant"/>
    <n v="792"/>
    <n v="27759044"/>
    <x v="9"/>
    <m/>
    <s v="Needs clarification"/>
    <s v="Please verify number of grants awarded in 2024. In 2025 Budget Statement, Finance Minister stated that in 2024, 277 National Bursaries have been awarded to deserving students who excelled in their CAPE examinations and are citizens of Trinidad and Tobago."/>
  </r>
  <r>
    <x v="0"/>
    <x v="9"/>
    <s v="MOE"/>
    <s v="School Supervision and Management Division"/>
    <s v="School Transport"/>
    <s v="To provide transport to and from school to students in areas not served by Public Transport"/>
    <s v="Programme"/>
    <n v="10066"/>
    <n v="19977177.25"/>
    <x v="50"/>
    <m/>
    <s v="Checked - Astrid Casimire"/>
    <s v="-"/>
  </r>
  <r>
    <x v="1"/>
    <x v="9"/>
    <s v="MOE"/>
    <s v="School Supervision and Management Division"/>
    <s v="School Transport"/>
    <s v="To provide transport to and from school to students in areas not served by Public Transport"/>
    <s v="Programme"/>
    <n v="0"/>
    <n v="0"/>
    <x v="51"/>
    <m/>
    <s v="Checked - Astrid Casimire"/>
    <s v="-"/>
  </r>
  <r>
    <x v="2"/>
    <x v="9"/>
    <s v="MOE"/>
    <s v="School Supervision and Management Division"/>
    <s v="School Transport"/>
    <s v="To provide transport to and from school to students in areas not served by Public Transport"/>
    <s v="Programme"/>
    <n v="9448"/>
    <n v="2358808.85"/>
    <x v="52"/>
    <m/>
    <s v="Checked - Astrid Casimire"/>
    <s v="-"/>
  </r>
  <r>
    <x v="3"/>
    <x v="9"/>
    <s v="MOE"/>
    <s v="School Supervision and Management Division"/>
    <s v="School Transport"/>
    <s v="To provide transport to and from school to students in areas not served by Public Transport"/>
    <s v="Programme"/>
    <n v="10365"/>
    <n v="13261894.84"/>
    <x v="52"/>
    <m/>
    <s v="Checked - Astrid Casimire"/>
    <s v="-"/>
  </r>
  <r>
    <x v="4"/>
    <x v="9"/>
    <s v="MOE"/>
    <s v="School Supervision and Management Division"/>
    <s v="School Transport"/>
    <s v="To provide transport to and from school to students in areas not served by Public Transport"/>
    <s v="Programme"/>
    <n v="10905"/>
    <n v="14591772.76"/>
    <x v="52"/>
    <m/>
    <s v="Checked - Astrid Casimire"/>
    <s v="-"/>
  </r>
  <r>
    <x v="0"/>
    <x v="9"/>
    <s v="MOE"/>
    <s v="MIC-Institute of Technology (MIC-IT)"/>
    <s v="Multi-Sector Skills Training (MuST)"/>
    <s v="The Multi-Sector Skills Training (MuST) Programme is an apprenticeship-based skills training programme which provides trainees with the opportunities to enhance their capacities in the areas of Hospitality and Tourism, and Construction."/>
    <s v="Programme"/>
    <n v="366"/>
    <n v="4085181"/>
    <x v="53"/>
    <m/>
    <s v="Checked - Astrid Casimire"/>
    <s v="-"/>
  </r>
  <r>
    <x v="1"/>
    <x v="9"/>
    <s v="MOE"/>
    <s v="MIC-Institute of Technology (MIC-IT)"/>
    <s v="Multi-Sector Skills Training (MuST)"/>
    <s v="The Multi-Sector Skills Training (MuST) Programme is an apprenticeship-based skills training programme which provides trainees with the opportunities to enhance their capacities in the areas of Hospitality and Tourism, and Construction."/>
    <s v="Programme"/>
    <n v="198"/>
    <n v="2656162"/>
    <x v="53"/>
    <m/>
    <s v="Checked - Astrid Casimire"/>
    <s v="-"/>
  </r>
  <r>
    <x v="2"/>
    <x v="9"/>
    <s v="MOE"/>
    <s v="MIC-Institute of Technology (MIC-IT)"/>
    <s v="Multi-Sector Skills Training (MuST)"/>
    <s v="The Multi-Sector Skills Training (MuST) Programme is an apprenticeship-based skills training programme which provides trainees with the opportunities to enhance their capacities in the areas of Hospitality and Tourism, and Construction."/>
    <s v="Programme"/>
    <n v="143"/>
    <n v="2027185"/>
    <x v="53"/>
    <m/>
    <s v="Checked - Astrid Casimire"/>
    <s v="-"/>
  </r>
  <r>
    <x v="3"/>
    <x v="9"/>
    <s v="MOE"/>
    <s v="MIC-Institute of Technology (MIC-IT)"/>
    <s v="Multi-Sector Skills Training (MuST)"/>
    <s v="The Multi-Sector Skills Training (MuST) Programme is an apprenticeship-based skills training programme which provides trainees with the opportunities to enhance their capacities in the areas of Hospitality and Tourism, and Construction."/>
    <s v="Programme"/>
    <n v="180"/>
    <n v="2990164"/>
    <x v="53"/>
    <m/>
    <s v="Checked - Astrid Casimire"/>
    <s v="-"/>
  </r>
  <r>
    <x v="4"/>
    <x v="9"/>
    <s v="MOE"/>
    <s v="MIC-Institute of Technology (MIC-IT)"/>
    <s v="Multi-Sector Skills Training (MuST)"/>
    <s v="The Multi-Sector Skills Training (MuST) Programme is an apprenticeship-based skills training programme which provides trainees with the opportunities to enhance their capacities in the areas of Hospitality and Tourism, and Construction."/>
    <s v="Programme"/>
    <n v="0"/>
    <n v="0"/>
    <x v="54"/>
    <m/>
    <s v="Checked - Astrid Casimire"/>
    <s v="-"/>
  </r>
  <r>
    <x v="0"/>
    <x v="9"/>
    <s v="MOE"/>
    <s v="MIC-Institute of Technology (MIC-IT)"/>
    <s v="Helping You Prepare for Employment (HYPE)"/>
    <s v="The Helping You Prepare for Employment (HYPE) programme is a nine (9) month entry-level training offering which provides unskilled persons with introductory practical exposure to a variety of technical skills. Trainees are afforded exposure to two (2) core complimentary skill-areas as well as a range of foundational training required to equip them for entering the world of work and entrepreneurship."/>
    <s v="Programme"/>
    <n v="448"/>
    <n v="4617434"/>
    <x v="53"/>
    <m/>
    <s v="Checked - Astrid Casimire"/>
    <s v="-"/>
  </r>
  <r>
    <x v="1"/>
    <x v="9"/>
    <s v="MOE"/>
    <s v="MIC-Institute of Technology (MIC-IT)"/>
    <s v="Helping You Prepare for Employment (HYPE)"/>
    <s v="The Helping You Prepare for Employment (HYPE) programme is a nine (9) month entry-level training offering which provides unskilled persons with introductory practical exposure to a variety of technical skills. Trainees are afforded exposure to two (2) core complimentary skill-areas as well as a range of foundational training required to equip them for entering the world of work and entrepreneurship."/>
    <s v="Programme"/>
    <n v="202"/>
    <n v="991884"/>
    <x v="53"/>
    <m/>
    <s v="Checked - Astrid Casimire"/>
    <s v="-"/>
  </r>
  <r>
    <x v="2"/>
    <x v="9"/>
    <s v="MOE"/>
    <s v="MIC-Institute of Technology (MIC-IT)"/>
    <s v="Helping You Prepare for Employment (HYPE)"/>
    <s v="The Helping You Prepare for Employment (HYPE) programme is a nine (9) month entry-level training offering which provides unskilled persons with introductory practical exposure to a variety of technical skills. Trainees are afforded exposure to two (2) core complimentary skill-areas as well as a range of foundational training required to equip them for entering the world of work and entrepreneurship."/>
    <s v="Programme"/>
    <n v="153"/>
    <n v="1017649"/>
    <x v="53"/>
    <m/>
    <s v="Checked - Astrid Casimire"/>
    <s v="-"/>
  </r>
  <r>
    <x v="3"/>
    <x v="9"/>
    <s v="MOE"/>
    <s v="MIC-Institute of Technology (MIC-IT)"/>
    <s v="Helping You Prepare for Employment (HYPE)"/>
    <s v="The Helping You Prepare for Employment (HYPE) programme is a nine (9) month entry-level training offering which provides unskilled persons with introductory practical exposure to a variety of technical skills. Trainees are afforded exposure to two (2) core complimentary skill-areas as well as a range of foundational training required to equip them for entering the world of work and entrepreneurship."/>
    <s v="Programme"/>
    <n v="218"/>
    <n v="1902161"/>
    <x v="53"/>
    <m/>
    <s v="Checked - Astrid Casimire"/>
    <s v="-"/>
  </r>
  <r>
    <x v="4"/>
    <x v="9"/>
    <s v="MOE"/>
    <s v="MIC-Institute of Technology (MIC-IT)"/>
    <s v="Helping You Prepare for Employment (HYPE)"/>
    <s v="The Helping You Prepare for Employment (HYPE) programme is a nine (9) month entry-level training offering which provides unskilled persons with introductory practical exposure to a variety of technical skills. Trainees are afforded exposure to two (2) core complimentary skill-areas as well as a range of foundational training required to equip them for entering the world of work and entrepreneurship."/>
    <s v="Programme"/>
    <n v="0"/>
    <n v="0"/>
    <x v="55"/>
    <m/>
    <s v="Checked - Astrid Casimire"/>
    <s v="-"/>
  </r>
  <r>
    <x v="0"/>
    <x v="9"/>
    <s v="MOE"/>
    <s v="MIC-Institute of Technology (MIC-IT)"/>
    <s v="National Skills Development Programme (NSDP)"/>
    <s v="The NSDP Journeyman Diploma is an apprenticeship programme designed to provide trainees with the necessary competencies in various occupational areas related to the field of engineering"/>
    <s v="Programme"/>
    <n v="327"/>
    <n v="763168"/>
    <x v="56"/>
    <m/>
    <s v="Checked - Astrid Casimire"/>
    <s v="What does M&amp;S stand for?"/>
  </r>
  <r>
    <x v="1"/>
    <x v="9"/>
    <s v="MOE"/>
    <s v="MIC-Institute of Technology (MIC-IT)"/>
    <s v="National Skills Development Programme (NSDP)"/>
    <s v="The NSDP Journeyman Diploma is an apprenticeship programme designed to provide trainees with the necessary competencies in various occupational areas related to the field of engineering"/>
    <s v="Programme"/>
    <n v="324"/>
    <n v="523295"/>
    <x v="56"/>
    <m/>
    <s v="Checked - Astrid Casimire"/>
    <s v="What does M&amp;S stand for?"/>
  </r>
  <r>
    <x v="2"/>
    <x v="9"/>
    <s v="MOE"/>
    <s v="MIC-Institute of Technology (MIC-IT)"/>
    <s v="National Skills Development Programme (NSDP)"/>
    <s v="The NSDP Journeyman Diploma is an apprenticeship programme designed to provide trainees with the necessary competencies in various occupational areas related to the field of engineering"/>
    <s v="Programme"/>
    <n v="454"/>
    <n v="346112"/>
    <x v="56"/>
    <m/>
    <s v="Checked - Astrid Casimire"/>
    <s v="What does M&amp;S stand for?"/>
  </r>
  <r>
    <x v="3"/>
    <x v="9"/>
    <s v="MOE"/>
    <s v="MIC-Institute of Technology (MIC-IT)"/>
    <s v="National Skills Development Programme (NSDP)"/>
    <s v="The NSDP Journeyman Diploma is an apprenticeship programme designed to provide trainees with the necessary competencies in various occupational areas related to the field of engineering"/>
    <s v="Programme"/>
    <n v="481"/>
    <n v="399282"/>
    <x v="56"/>
    <m/>
    <s v="Checked - Astrid Casimire"/>
    <s v="What does M&amp;S stand for?"/>
  </r>
  <r>
    <x v="4"/>
    <x v="9"/>
    <s v="MOE"/>
    <s v="MIC-Institute of Technology (MIC-IT)"/>
    <s v="National Skills Development Programme (NSDP)"/>
    <s v="The NSDP Journeyman Diploma is an apprenticeship programme designed to provide trainees with the necessary competencies in various occupational areas related to the field of engineering"/>
    <s v="Programme"/>
    <n v="0"/>
    <n v="0"/>
    <x v="55"/>
    <m/>
    <s v="Information Missing"/>
    <s v="-"/>
  </r>
  <r>
    <x v="0"/>
    <x v="9"/>
    <s v="MOE"/>
    <s v="Youth Training Employment Partnership Programme Ltd (YTEPP)"/>
    <s v="Youth Training Employment Partnership Programme (YTEPP)"/>
    <s v="This aspect of training positions young persons, 15 to 35 years of age, to acquire entry level skills, become successful business owners or increase their marketability. Training is holistic in scope and provides vocational skills training, counselling support and training in life skills as it attempts to help young people, by developing their technical, behavioural and entrepreneurial skills."/>
    <s v="Programme"/>
    <n v="1213"/>
    <n v="1174413"/>
    <x v="9"/>
    <m/>
    <s v="Checked - Astrid Casimire"/>
    <s v="-"/>
  </r>
  <r>
    <x v="1"/>
    <x v="9"/>
    <s v="MOE"/>
    <s v="Youth Training Employment Partnership Programme Ltd (YTEPP)"/>
    <s v="Youth Training Employment Partnership Programme (YTEPP)"/>
    <s v="This aspect of training positions young persons, 15 to 35 years of age, to acquire entry level skills, become successful business owners or increase their marketability. Training is holistic in scope and provides vocational skills training, counselling support and training in life skills as it attempts to help young people, by developing their technical, behavioural and entrepreneurial skills."/>
    <s v="Programme"/>
    <n v="974"/>
    <n v="2324868.15"/>
    <x v="9"/>
    <m/>
    <s v="Checked - Astrid Casimire"/>
    <s v="-"/>
  </r>
  <r>
    <x v="2"/>
    <x v="9"/>
    <s v="MOE"/>
    <s v="Youth Training Employment Partnership Programme Ltd (YTEPP)"/>
    <s v="Youth Training Employment Partnership Programme (YTEPP)"/>
    <s v="This aspect of training positions young persons, 15 to 35 years of age, to acquire entry level skills, become successful business owners or increase their marketability. Training is holistic in scope and provides vocational skills training, counselling support and training in life skills as it attempts to help young people, by developing their technical, behavioural and entrepreneurial skills."/>
    <s v="Programme"/>
    <n v="1481"/>
    <n v="2473724"/>
    <x v="9"/>
    <m/>
    <s v="Checked - Astrid Casimire"/>
    <s v="-"/>
  </r>
  <r>
    <x v="3"/>
    <x v="9"/>
    <s v="MOE"/>
    <s v="Youth Training Employment Partnership Programme Ltd (YTEPP)"/>
    <s v="Youth Training Employment Partnership Programme (YTEPP)"/>
    <s v="This aspect of training positions young persons, 15 to 35 years of age, to acquire entry level skills, become successful business owners or increase their marketability. Training is holistic in scope and provides vocational skills training, counselling support and training in life skills as it attempts to help young people, by developing their technical, behavioural and entrepreneurial skills."/>
    <s v="Programme"/>
    <n v="2265"/>
    <n v="2834206"/>
    <x v="9"/>
    <m/>
    <s v="Checked - Astrid Casimire"/>
    <s v="-"/>
  </r>
  <r>
    <x v="4"/>
    <x v="9"/>
    <s v="MOE"/>
    <s v="Youth Training Employment Partnership Programme Ltd (YTEPP)"/>
    <s v="Youth Training Employment Partnership Programme (YTEPP)"/>
    <s v="This aspect of training positions young persons, 15 to 35 years of age, to acquire entry level skills, become successful business owners or increase their marketability. Training is holistic in scope and provides vocational skills training, counselling support and training in life skills as it attempts to help young people, by developing their technical, behavioural and entrepreneurial skills."/>
    <s v="Programme"/>
    <n v="1414"/>
    <n v="2649273"/>
    <x v="9"/>
    <m/>
    <s v="Checked - Astrid Casimire"/>
    <s v="-"/>
  </r>
  <r>
    <x v="0"/>
    <x v="9"/>
    <s v="MOE"/>
    <s v="Youth Training Employment Partnership Programme Ltd (YTEPP)"/>
    <s v="Retraining Programme for Displaced Workers Inclusive of Rehabilitating Inmates Through Training and Retraining (RITTR) Programme"/>
    <s v="YTEPP's Retraining Department seeks to develop a cadre of potential workers trained to industry standards and adaptable to changing industry needs and the changing environment. The programme focuses on re-tooling and re-skilling unemployed, under-employed, retrenched or displaced persons between the ages 25-60 years who need to acquire a new skill or be retrained in order to enter/re-enter the job market. The Rehabilitating Inmates Through Training and Retraining (RITTR) Programme is a collaborative initiative between the Ministry of Education and the Ministry of National Security to equip inmates with occupational skills as well as appropriate strategies, work habits and attitudes necessary for earning a legitimate living, through meaningful employment and self-employment, once released."/>
    <s v="Programme"/>
    <n v="277"/>
    <n v="97304"/>
    <x v="9"/>
    <m/>
    <s v="Checked - Astrid Casimire"/>
    <s v="-"/>
  </r>
  <r>
    <x v="1"/>
    <x v="9"/>
    <s v="MOE"/>
    <s v="Youth Training Employment Partnership Programme Ltd (YTEPP)"/>
    <s v="Retraining Programme for Displaced Workers Inclusive of Rehabilitating Inmates Through Training and Retraining (RITTR) Programme"/>
    <s v="YTEPP's Retraining Department seeks to develop a cadre of potential workers trained to industry standards and adaptable to changing industry needs and the changing environment. The programme focuses on re-tooling and re-skilling unemployed, under-employed, retrenched or displaced persons between the ages 25-60 years who need to acquire a new skill or be retrained in order to enter/re-enter the job market. The Rehabilitating Inmates Through Training and Retraining (RITTR) Programme is a collaborative initiative between the Ministry of Education and the Ministry of National Security to equip inmates with occupational skills as well as appropriate strategies, work habits and attitudes necessary for earning a legitimate living, through meaningful employment and self-employment, once released."/>
    <s v="Programme"/>
    <n v="835"/>
    <n v="994887.56"/>
    <x v="9"/>
    <m/>
    <s v="Checked - Astrid Casimire"/>
    <s v="-"/>
  </r>
  <r>
    <x v="2"/>
    <x v="9"/>
    <s v="MOE"/>
    <s v="Youth Training Employment Partnership Programme Ltd (YTEPP)"/>
    <s v="Retraining Programme for Displaced Workers Inclusive of Rehabilitating Inmates Through Training and Retraining (RITTR) Programme"/>
    <s v="YTEPP's Retraining Department seeks to develop a cadre of potential workers trained to industry standards and adaptable to changing industry needs and the changing environment. The programme focuses on re-tooling and re-skilling unemployed, under-employed, retrenched or displaced persons between the ages 25-60 years who need to acquire a new skill or be retrained in order to enter/re-enter the job market. The Rehabilitating Inmates Through Training and Retraining (RITTR) Programme is a collaborative initiative between the Ministry of Education and the Ministry of National Security to equip inmates with occupational skills as well as appropriate strategies, work habits and attitudes necessary for earning a legitimate living, through meaningful employment and self-employment, once released."/>
    <s v="Programme"/>
    <n v="346"/>
    <n v="1097915"/>
    <x v="9"/>
    <m/>
    <s v="Checked - Astrid Casimire"/>
    <s v="-"/>
  </r>
  <r>
    <x v="3"/>
    <x v="9"/>
    <s v="MOE"/>
    <s v="Youth Training Employment Partnership Programme Ltd (YTEPP)"/>
    <s v="Retraining Programme for Displaced Workers Inclusive of Rehabilitating Inmates Through Training and Retraining (RITTR) Programme"/>
    <s v="YTEPP's Retraining Department seeks to develop a cadre of potential workers trained to industry standards and adaptable to changing industry needs and the changing environment. The programme focuses on re-tooling and re-skilling unemployed, under-employed, retrenched or displaced persons between the ages 25-60 years who need to acquire a new skill or be retrained in order to enter/re-enter the job market. The Rehabilitating Inmates Through Training and Retraining (RITTR) Programme is a collaborative initiative between the Ministry of Education and the Ministry of National Security to equip inmates with occupational skills as well as appropriate strategies, work habits and attitudes necessary for earning a legitimate living, through meaningful employment and self-employment, once released."/>
    <s v="Programme"/>
    <n v="356"/>
    <n v="478828"/>
    <x v="9"/>
    <m/>
    <s v="Checked - Astrid Casimire"/>
    <s v="-"/>
  </r>
  <r>
    <x v="4"/>
    <x v="9"/>
    <s v="MOE"/>
    <s v="Youth Training Employment Partnership Programme Ltd (YTEPP)"/>
    <s v="Retraining Programme for Displaced Workers Inclusive of Rehabilitating Inmates Through Training and Retraining (RITTR) Programme"/>
    <s v="YTEPP's Retraining Department seeks to develop a cadre of potential workers trained to industry standards and adaptable to changing industry needs and the changing environment. The programme focuses on re-tooling and re-skilling unemployed, under-employed, retrenched or displaced persons between the ages 25-60 years who need to acquire a new skill or be retrained in order to enter/re-enter the job market. The Rehabilitating Inmates Through Training and Retraining (RITTR) Programme is a collaborative initiative between the Ministry of Education and the Ministry of National Security to equip inmates with occupational skills as well as appropriate strategies, work habits and attitudes necessary for earning a legitimate living, through meaningful employment and self-employment, once released."/>
    <s v="Programme"/>
    <n v="391"/>
    <n v="563687"/>
    <x v="9"/>
    <m/>
    <s v="Checked - Astrid Casimire"/>
    <s v="-"/>
  </r>
  <r>
    <x v="1"/>
    <x v="9"/>
    <s v="MOE"/>
    <s v="University of Trinidad and Tobago"/>
    <s v="Student Financial Aid Programme"/>
    <s v="Covers expenses including transport, personal care, food, clothing, books and other materials, etc. to facilitate attendance at UTT"/>
    <s v="Grant"/>
    <n v="15"/>
    <n v="23323"/>
    <x v="9"/>
    <m/>
    <s v="Checked - Astrid Casimire"/>
    <s v="-"/>
  </r>
  <r>
    <x v="2"/>
    <x v="9"/>
    <s v="MOE"/>
    <s v="University of Trinidad and Tobago"/>
    <s v="Student Financial Aid Programme"/>
    <s v="Covers tuition as well as expenses such as transport, personal care, food, clothing, books and other materials, etc. to facilitate attendance at UTT"/>
    <s v="Grant"/>
    <n v="271"/>
    <n v="346870.77"/>
    <x v="9"/>
    <m/>
    <s v="Checked - Astrid Casimire"/>
    <s v="-"/>
  </r>
  <r>
    <x v="3"/>
    <x v="9"/>
    <s v="MOE"/>
    <s v="University of Trinidad and Tobago"/>
    <s v="Student Financial Aid Programme"/>
    <s v="Covers tuition as well as expenses such as transport, personal care, food, clothing, books and other materials, etc. to facilitate attendance at UTT"/>
    <s v="Grant"/>
    <n v="225"/>
    <n v="257560"/>
    <x v="9"/>
    <m/>
    <s v="Checked - Astrid Casimire"/>
    <s v="-"/>
  </r>
  <r>
    <x v="4"/>
    <x v="9"/>
    <s v="MOE"/>
    <s v="University of Trinidad and Tobago"/>
    <s v="Student Financial Aid Programme"/>
    <s v="Covers tuition as well as expenses such as transport, personal care, food, clothing, books and other materials, etc. to facilitate attendance at UTT"/>
    <s v="Grant"/>
    <n v="51"/>
    <n v="106511"/>
    <x v="9"/>
    <m/>
    <s v="Checked - Astrid Casimire"/>
    <s v="-"/>
  </r>
  <r>
    <x v="1"/>
    <x v="9"/>
    <s v="MOE"/>
    <s v="University of Trinidad and Tobago"/>
    <s v="UTT Sponsorship"/>
    <s v="15% tuition absorbed by UTT to facilitate attendance at UTT"/>
    <s v="Grant"/>
    <n v="1497"/>
    <n v="2271840.29"/>
    <x v="9"/>
    <m/>
    <s v="Checked - Astrid Casimire"/>
    <s v="-"/>
  </r>
  <r>
    <x v="2"/>
    <x v="9"/>
    <s v="MOE"/>
    <s v="University of Trinidad and Tobago"/>
    <s v="UTT Sponsorship"/>
    <s v="15% tuition absorbed by UTT to facilitate attendance at UTT"/>
    <s v="Grant"/>
    <n v="1764"/>
    <n v="2557719.8199999998"/>
    <x v="9"/>
    <m/>
    <s v="Checked - Astrid Casimire"/>
    <s v="-"/>
  </r>
  <r>
    <x v="3"/>
    <x v="9"/>
    <s v="MOE"/>
    <s v="University of Trinidad and Tobago"/>
    <s v="UTT Sponsorship"/>
    <s v="15% tuition absorbed by UTT to facilitate attendance at UTT"/>
    <s v="Grant"/>
    <n v="1727"/>
    <n v="2366433.7200000002"/>
    <x v="9"/>
    <m/>
    <s v="Checked - Astrid Casimire"/>
    <s v="-"/>
  </r>
  <r>
    <x v="4"/>
    <x v="9"/>
    <s v="MOE"/>
    <s v="University of Trinidad and Tobago"/>
    <s v="UTT Sponsorship"/>
    <s v="15% tuition absorbed by UTT to facilitate attendance at UTT"/>
    <s v="Grant"/>
    <n v="1744"/>
    <n v="2655970.9300000002"/>
    <x v="9"/>
    <m/>
    <s v="Checked - Astrid Casimire"/>
    <s v="-"/>
  </r>
  <r>
    <x v="3"/>
    <x v="9"/>
    <s v="MOE"/>
    <s v="University of Trinidad and Tobago"/>
    <s v="U-Step Programme"/>
    <s v="Covers tuition and registration fees to facilitate attendance at UTT"/>
    <s v="Grant"/>
    <n v="150"/>
    <n v="855000"/>
    <x v="57"/>
    <m/>
    <s v="Checked - Astrid Casimire"/>
    <s v="-"/>
  </r>
  <r>
    <x v="2"/>
    <x v="9"/>
    <s v="MOE"/>
    <s v="University of Trinidad and Tobago"/>
    <s v="Youth Agricultural Homestead Programme (YAHP)"/>
    <s v="Covers tuition and registration fees to facilitate attendance at UTT"/>
    <s v="Grant"/>
    <n v="200"/>
    <n v="1600000"/>
    <x v="57"/>
    <s v="Agriculture"/>
    <s v="Checked - Astrid Casimire"/>
    <s v="-"/>
  </r>
  <r>
    <x v="3"/>
    <x v="9"/>
    <s v="MOE"/>
    <s v="University of Trinidad and Tobago"/>
    <s v="Youth Agricultural Homestead Programme (YAHP)"/>
    <s v="Covers tuition and registration fees to facilitate attendance at UTT"/>
    <s v="Grant"/>
    <n v="200"/>
    <n v="2363756"/>
    <x v="57"/>
    <s v="Agriculture"/>
    <s v="Checked - Astrid Casimire"/>
    <s v="-"/>
  </r>
  <r>
    <x v="4"/>
    <x v="9"/>
    <s v="MOE"/>
    <s v="N/A"/>
    <s v="N/A"/>
    <s v="N/A"/>
    <s v="N/A"/>
    <n v="0"/>
    <n v="0"/>
    <x v="58"/>
    <m/>
    <s v="Checked - Astrid Casimire"/>
    <s v="Are you still awaiting funds for the Youth Agricultural Homestead Programme (YAHP)?"/>
  </r>
  <r>
    <x v="2"/>
    <x v="9"/>
    <s v="MOE"/>
    <s v="University of Trinidad and Tobago"/>
    <s v="Ministry/Agency Sponsorship - MOE"/>
    <s v="Covers tuition and registration fees to facilitate attendance at UTT"/>
    <s v="Grant"/>
    <n v="1"/>
    <n v="12440"/>
    <x v="9"/>
    <m/>
    <s v="Checked - Astrid Casimire"/>
    <s v="-"/>
  </r>
  <r>
    <x v="2"/>
    <x v="9"/>
    <s v="MOE"/>
    <s v="University of Trinidad and Tobago"/>
    <s v="Ministry/Agency Sponsorship - Central Bank"/>
    <s v="Covers tuition fees to facilitate attendance at UTT"/>
    <s v="Grant"/>
    <n v="2"/>
    <n v="5582.01"/>
    <x v="9"/>
    <m/>
    <s v="Checked - Astrid Casimire"/>
    <s v="-"/>
  </r>
  <r>
    <x v="3"/>
    <x v="9"/>
    <s v="MOE"/>
    <s v="University of Trinidad and Tobago"/>
    <s v="Ministry/Agency Sponsorship - OPM"/>
    <s v="Covers tuition fees to facilitate attendance at UTT"/>
    <s v="Grant"/>
    <n v="1"/>
    <n v="3600"/>
    <x v="9"/>
    <m/>
    <s v="Checked - Astrid Casimire"/>
    <s v="-"/>
  </r>
  <r>
    <x v="3"/>
    <x v="9"/>
    <s v="MOE"/>
    <s v="University of Trinidad and Tobago"/>
    <s v="Ministry/Agency Sponsorship - MOE"/>
    <s v="Covers tuition and registration fees to facilitate attendance at UTT"/>
    <s v="Grant"/>
    <n v="4"/>
    <n v="43200"/>
    <x v="9"/>
    <m/>
    <s v="Checked - Astrid Casimire"/>
    <s v="-"/>
  </r>
  <r>
    <x v="4"/>
    <x v="9"/>
    <s v="MOE"/>
    <s v="University of Trinidad and Tobago"/>
    <s v="Ministry/Agency Sponsorship - MOE"/>
    <s v="Covers tuition and registration fees to facilitate attendance at UTT"/>
    <s v="Grant"/>
    <n v="3"/>
    <n v="30900"/>
    <x v="9"/>
    <m/>
    <s v="Checked - Astrid Casimire"/>
    <s v="-"/>
  </r>
  <r>
    <x v="0"/>
    <x v="9"/>
    <s v="MOE"/>
    <s v="National Schools Dietary Services Limited (NSDSL)"/>
    <s v="School Nutrition Programme"/>
    <s v="The objectives of the Programme are to provide as a weekly average of approximately one-quarter and one-third of the Recommended Dietary Allowance (RDAs) of nutrients for the child through breakfast and lunch respectively; to contribute to the improvement of the nutritional status of the child and to enhance learning ability; and to further stimulate the agricultural sector by utilising local produce wherever possible in the meal plan"/>
    <s v="Programme"/>
    <n v="79000"/>
    <n v="111116559"/>
    <x v="9"/>
    <m/>
    <s v="Checked - Astrid Casimire"/>
    <s v="-"/>
  </r>
  <r>
    <x v="1"/>
    <x v="9"/>
    <s v="MOE"/>
    <s v="National Schools Dietary Services Limited (NSDSL)"/>
    <s v="School Nutrition Programme"/>
    <s v="The objectives of the Programme are to provide as a weekly average of approximately one-quarter and one-third of the Recommended Dietary Allowance (RDAs) of nutrients for the child through breakfast and lunch respectively; to contribute to the improvement of the nutritional status of the child and to enhance learning ability; and to further stimulate the agricultural sector by utilising local produce wherever possible in the meal plan"/>
    <s v="Programme"/>
    <n v="3950"/>
    <n v="3111963"/>
    <x v="9"/>
    <m/>
    <s v="Checked - Astrid Casimire"/>
    <s v="-"/>
  </r>
  <r>
    <x v="2"/>
    <x v="9"/>
    <s v="MOE"/>
    <s v="National Schools Dietary Services Limited (NSDSL)"/>
    <s v="School Nutrition Programme"/>
    <s v="The objectives of the Programme are to provide as a weekly average of approximately one-quarter and one-third of the Recommended Dietary Allowance (RDAs) of nutrients for the child through breakfast and lunch respectively; to contribute to the improvement of the nutritional status of the child and to enhance learning ability; and to further stimulate the agricultural sector by utilising local produce wherever possible in the meal plan"/>
    <s v="Programme"/>
    <n v="71000"/>
    <n v="106092057"/>
    <x v="9"/>
    <m/>
    <s v="Checked - Astrid Casimire"/>
    <s v="-"/>
  </r>
  <r>
    <x v="3"/>
    <x v="9"/>
    <s v="MOE"/>
    <s v="National Schools Dietary Services Limited (NSDSL)"/>
    <s v="School Nutrition Programme"/>
    <s v="The objectives of the Programme are to provide as a weekly average of approximately one-quarter and one-third of the Recommended Dietary Allowance (RDAs) of nutrients for the child through breakfast and lunch respectively; to contribute to the improvement of the nutritional status of the child and to enhance learning ability; and to further stimulate the agricultural sector by utilising local produce wherever possible in the meal plan"/>
    <s v="Programme"/>
    <n v="74000"/>
    <n v="236260941"/>
    <x v="9"/>
    <m/>
    <s v="Checked - Astrid Casimire"/>
    <s v="-"/>
  </r>
  <r>
    <x v="4"/>
    <x v="9"/>
    <s v="MOE"/>
    <s v="National Schools Dietary Services Limited (NSDSL)"/>
    <s v="School Nutrition Programme"/>
    <s v="The objectives of the Programme are to provide as a weekly average of approximately one-quarter and one-third of the Recommended Dietary Allowance (RDAs) of nutrients for the child through breakfast and lunch respectively; to contribute to the improvement of the nutritional status of the child and to enhance learning ability; and to further stimulate the agricultural sector by utilising local produce wherever possible in the meal plan"/>
    <s v="Programme"/>
    <n v="75354"/>
    <n v="157861175.02000001"/>
    <x v="9"/>
    <m/>
    <s v="Checked - Astrid Casimire"/>
    <s v="-"/>
  </r>
  <r>
    <x v="4"/>
    <x v="9"/>
    <s v="MOE"/>
    <s v="-"/>
    <s v="School Supplies and Book Grant"/>
    <s v="Within the Budget Statement for fiscal 2024, the Minister of Finance has introduced a proposition to allocate a school supplies and book grant of $1,000 to support financially disadvantaged students at both primary and secondary school levels. This initiative is designed to address the financial challenges faced by students in acquiring essential supplies, thereby facilitating their attendance at primary and secondary schools."/>
    <s v="Grant"/>
    <n v="20000"/>
    <n v="20000000"/>
    <x v="9"/>
    <m/>
    <s v="Needs clarification"/>
    <s v="Info taken from 2025 Budget Statement. Which division of MOE administers this grant?"/>
  </r>
  <r>
    <x v="0"/>
    <x v="10"/>
    <s v="MSDFS"/>
    <s v="Social Welfare Division"/>
    <s v="Senior Citizen Pension"/>
    <s v="The Senior Citizens Pension (SCP) is one of the primary grants utilized by the GoRTT in protecting its vulnerable elderly citizens. Governed by the Senior Citizens Pension Act, this grant provides financial assistance to persons aged 65 years and over who meet the qualifying criteria for the grant as outlined in the legislation."/>
    <s v="Grant"/>
    <n v="104007"/>
    <n v="4062735944"/>
    <x v="59"/>
    <m/>
    <s v="Checked - Astrid Casimire"/>
    <s v="-"/>
  </r>
  <r>
    <x v="1"/>
    <x v="10"/>
    <s v="MSDFS"/>
    <s v="Social Welfare Division"/>
    <s v="Senior Citizen Pension"/>
    <s v="The Senior Citizens Pension (SCP) is one of the primary grants utilized by the GoRTT in protecting its vulnerable elderly citizens. Governed by the Senior Citizens Pension Act, this grant provides financial assistance to persons aged 65 years and over who meet the qualifying criteria for the grant as outlined in the legislation."/>
    <s v="Grant"/>
    <n v="109132"/>
    <n v="4236563433"/>
    <x v="59"/>
    <m/>
    <s v="Checked - Astrid Casimire"/>
    <s v="-"/>
  </r>
  <r>
    <x v="2"/>
    <x v="10"/>
    <s v="MSDFS"/>
    <s v="Social Welfare Division"/>
    <s v="Senior Citizen Pension"/>
    <s v="The Senior Citizens Pension (SCP) is one of the primary grants utilized by the GoRTT in protecting its vulnerable elderly citizens. Governed by the Senior Citizens Pension Act, this grant provides financial assistance to persons aged 65 years and over who meet the qualifying criteria for the grant as outlined in the legislation."/>
    <s v="Grant"/>
    <n v="108613"/>
    <n v="4248407033"/>
    <x v="59"/>
    <m/>
    <s v="Checked - Astrid Casimire"/>
    <s v="-"/>
  </r>
  <r>
    <x v="3"/>
    <x v="10"/>
    <s v="MSDFS"/>
    <s v="Social Welfare Division"/>
    <s v="Senior Citizen Pension"/>
    <s v="The Senior Citizens Pension (SCP) is one of the primary grants utilized by the GoRTT in protecting its vulnerable elderly citizens. Governed by the Senior Citizens Pension Act, this grant provides financial assistance to persons aged 65 years and over who meet the qualifying criteria for the grant as outlined in the legislation."/>
    <s v="Grant"/>
    <n v="111735"/>
    <n v="4353475734"/>
    <x v="59"/>
    <m/>
    <s v="Checked - Astrid Casimire"/>
    <s v="-"/>
  </r>
  <r>
    <x v="4"/>
    <x v="10"/>
    <s v="MSDFS"/>
    <s v="Social Welfare Division"/>
    <s v="Senior Citizen Pension"/>
    <s v="The Senior Citizens Pension (SCP) is one of the primary grants utilized by the GoRTT in protecting its vulnerable elderly citizens. Governed by the Senior Citizens Pension Act, this grant provides financial assistance to persons aged 65 years and over who meet the qualifying criteria for the grant as outlined in the legislation."/>
    <s v="Grant"/>
    <n v="114242"/>
    <n v="4059421287"/>
    <x v="60"/>
    <m/>
    <s v="Needs clarification"/>
    <s v="Updated data sourced from: Minister Cox 2024 Budget speech: &quot;As of September 2024, 114,242 citizens receive the Senior Citizens’ Pension at a sum of $4,059,421,287.00. During the last fiscal, 9,647 persons were new beneficiaries.&quot;"/>
  </r>
  <r>
    <x v="0"/>
    <x v="10"/>
    <s v="MSDFS"/>
    <s v="Social Welfare Division"/>
    <s v="Public Assistance Grant"/>
    <s v="The Public Assistance Grant (PAG) is another avenue of social protection by which the GoRTT provides financial aid to the nation's vulnerable citizens. The PAG is provided to meet the needs of persons where the household income is deemed inadequate. This includes, but not limited to, unemployed individuals who are unable to work, or have little means of supporting themselves."/>
    <s v="Grant"/>
    <n v="18942"/>
    <n v="488250684"/>
    <x v="61"/>
    <m/>
    <s v="Checked - Astrid Casimire"/>
    <s v="-"/>
  </r>
  <r>
    <x v="1"/>
    <x v="10"/>
    <s v="MSDFS"/>
    <s v="Social Welfare Division"/>
    <s v="Public Assistance Grant"/>
    <s v="The Public Assistance Grant (PAG) is another avenue of social protection by which the GoRTT provides financial aid to the nation's vulnerable citizens. The PAG is provided to meet the needs of persons where the household income is deemed inadequate. This includes, but not limited to, unemployed individuals who are unable to work, or have little means of supporting themselves."/>
    <s v="Grant"/>
    <n v="18851"/>
    <n v="353121459"/>
    <x v="61"/>
    <m/>
    <s v="Checked - Astrid Casimire"/>
    <s v="-"/>
  </r>
  <r>
    <x v="2"/>
    <x v="10"/>
    <s v="MSDFS"/>
    <s v="Social Welfare Division"/>
    <s v="Public Assistance Grant"/>
    <s v="The Public Assistance Grant (PAG) is another avenue of social protection by which the GoRTT provides financial aid to the nation's vulnerable citizens. The PAG is provided to meet the needs of persons where the household income is deemed inadequate. This includes, but not limited to, unemployed individuals who are unable to work, or have little means of supporting themselves."/>
    <s v="Grant"/>
    <n v="16993"/>
    <n v="319997585"/>
    <x v="61"/>
    <m/>
    <s v="Checked - Astrid Casimire"/>
    <s v="-"/>
  </r>
  <r>
    <x v="3"/>
    <x v="10"/>
    <s v="MSDFS"/>
    <s v="Social Welfare Division"/>
    <s v="Public Assistance Grant"/>
    <s v="The Public Assistance Grant (PAG) is another avenue of social protection by which the GoRTT provides financial aid to the nation's vulnerable citizens. The PAG is provided to meet the needs of persons where the household income is deemed inadequate. This includes, but not limited to, unemployed individuals who are unable to work, or have little means of supporting themselves."/>
    <s v="Grant"/>
    <n v="16269"/>
    <n v="308649411"/>
    <x v="61"/>
    <m/>
    <s v="Checked - Astrid Casimire"/>
    <s v="-"/>
  </r>
  <r>
    <x v="4"/>
    <x v="10"/>
    <s v="MSDFS"/>
    <s v="Social Welfare Division"/>
    <s v="Public Assistance Grant"/>
    <s v="The Public Assistance Grant (PAG) is another avenue of social protection by which the GoRTT provides financial aid to the nation's vulnerable citizens. The PAG is provided to meet the needs of persons where the household income is deemed inadequate. This includes, but not limited to, unemployed individuals who are unable to work, or have little means of supporting themselves."/>
    <s v="Grant"/>
    <n v="15902"/>
    <n v="197102884"/>
    <x v="61"/>
    <m/>
    <s v="Needs clarification"/>
    <s v="Minister Cox budget 2025 speech: There are 15,654 persons who are beneficiaries of the Public Assistance Grant. Of that figure,1,587 persons were new beneficiaries to this programme in fiscal 2024. As at September 2024, the sum of $291,227,678.00 was paid"/>
  </r>
  <r>
    <x v="0"/>
    <x v="10"/>
    <s v="MSDFS"/>
    <s v="Social Welfare Division"/>
    <s v="Disability Assistance Grant"/>
    <s v="The Disability Assistance Grant (DAG) is a safety net programme where financial assistance is provided to the eligible and vulnerable citizens who fall within this demographic."/>
    <s v="Grant"/>
    <n v="23077"/>
    <n v="577149092"/>
    <x v="62"/>
    <m/>
    <s v="Checked - Astrid Casimire"/>
    <s v="-"/>
  </r>
  <r>
    <x v="1"/>
    <x v="10"/>
    <s v="MSDFS"/>
    <s v="Social Welfare Division"/>
    <s v="Disability Assistance Grant"/>
    <s v="The Disability Assistance Grant (DAG) is a safety net programme where financial assistance is provided to the eligible and vulnerable citizens who fall within this demographic."/>
    <s v="Grant"/>
    <n v="22856"/>
    <n v="581427009"/>
    <x v="62"/>
    <m/>
    <s v="Checked - Astrid Casimire"/>
    <s v="-"/>
  </r>
  <r>
    <x v="2"/>
    <x v="10"/>
    <s v="MSDFS"/>
    <s v="Social Welfare Division"/>
    <s v="Disability Assistance Grant"/>
    <s v="The Disability Assistance Grant (DAG) is a safety net programme where financial assistance is provided to the eligible and vulnerable citizens who fall within this demographic."/>
    <s v="Grant"/>
    <n v="22055"/>
    <n v="560552038"/>
    <x v="62"/>
    <m/>
    <s v="Checked - Astrid Casimire"/>
    <s v="-"/>
  </r>
  <r>
    <x v="3"/>
    <x v="10"/>
    <s v="MSDFS"/>
    <s v="Social Welfare Division"/>
    <s v="Disability Assistance Grant"/>
    <s v="The Disability Assistance Grant (DAG) is a safety net programme where financial assistance is provided to the eligible and vulnerable citizens who fall within this demographic."/>
    <s v="Grant"/>
    <n v="21828"/>
    <n v="551955238"/>
    <x v="62"/>
    <m/>
    <s v="Checked - Astrid Casimire"/>
    <s v="-"/>
  </r>
  <r>
    <x v="4"/>
    <x v="10"/>
    <s v="MSDFS"/>
    <s v="Social Welfare Division"/>
    <s v="Disability Assistance Grant"/>
    <s v="The Disability Assistance Grant (DAG) is a safety net programme where financial assistance is provided to the eligible and vulnerable citizens who fall within this demographic."/>
    <s v="Grant"/>
    <n v="21639"/>
    <n v="366800288"/>
    <x v="62"/>
    <m/>
    <s v="Needs clarification"/>
    <s v="Minister Cox 2024 Budget speech states: As of September 2024, a total of_x000a_21,639 persons received the Disability Assistance Grant in the sum of $552,118,256.00 and 1,031 beneficiaries were added to the programme"/>
  </r>
  <r>
    <x v="0"/>
    <x v="10"/>
    <s v="MSDFS"/>
    <s v="Social Welfare Division"/>
    <s v="Disability Assistance Grant - Minor"/>
    <s v="This grant is payable where the assessment of a child is either severe or complete and where the disability is permanent in nature. Such certification shall come from a Paediatrician or other medical practitioner (Public Health) authorized by the Chief Medical Officer for this purpose, or from a Paediatric Specialist (Private Practitioner) registered with the Medical Board of Trinidad and Tobago."/>
    <s v="Grant"/>
    <n v="2134"/>
    <n v="35924990"/>
    <x v="63"/>
    <m/>
    <s v="Checked - Astrid Casimire"/>
    <s v="-"/>
  </r>
  <r>
    <x v="1"/>
    <x v="10"/>
    <s v="MSDFS"/>
    <s v="Social Welfare Division"/>
    <s v="Disability Assistance Grant - Minor"/>
    <s v="This grant is payable where the assessment of a child is either severe or complete and where the disability is permanent in nature. Such certification shall come from a Paediatrician or other medical practitioner (Public Health) authorized by the Chief Medical Officer for this purpose, or from a Paediatric Specialist (Private Practitioner) registered with the Medical Board of Trinidad and Tobago."/>
    <s v="Grant"/>
    <n v="2558"/>
    <n v="41176190"/>
    <x v="63"/>
    <m/>
    <s v="Checked - Astrid Casimire"/>
    <s v="-"/>
  </r>
  <r>
    <x v="2"/>
    <x v="10"/>
    <s v="MSDFS"/>
    <s v="Social Welfare Division"/>
    <s v="Disability Assistance Grant - Minor"/>
    <s v="This grant is payable where the assessment of a child is either severe or complete and where the disability is permanent in nature. Such certification shall come from a Paediatrician or other medical practitioner (Public Health) authorized by the Chief Medical Officer for this purpose, or from a Paediatric Specialist (Private Practitioner) registered with the Medical Board of Trinidad and Tobago."/>
    <s v="Grant"/>
    <n v="2956"/>
    <n v="54511550"/>
    <x v="63"/>
    <m/>
    <s v="Checked - Astrid Casimire"/>
    <s v="-"/>
  </r>
  <r>
    <x v="3"/>
    <x v="10"/>
    <s v="MSDFS"/>
    <s v="Social Welfare Division"/>
    <s v="Disability Assistance Grant - Minor"/>
    <s v="This grant is payable where the assessment of a child is either severe or complete and where the disability is permanent in nature. Such certification shall come from a Paediatrician or other medical practitioner (Public Health) authorized by the Chief Medical Officer for this purpose, or from a Paediatric Specialist (Private Practitioner) registered with the Medical Board of Trinidad and Tobago."/>
    <s v="Grant"/>
    <n v="3483"/>
    <n v="64299945"/>
    <x v="63"/>
    <m/>
    <s v="Checked - Astrid Casimire"/>
    <s v="-"/>
  </r>
  <r>
    <x v="4"/>
    <x v="10"/>
    <s v="MSDFS"/>
    <s v="Social Welfare Division"/>
    <s v="Disability Assistance Grant - Minor"/>
    <s v="This grant is payable where the assessment of a child is either severe or complete and where the disability is permanent in nature. Such certification shall come from a Paediatrician or other medical practitioner (Public Health) authorized by the Chief Medical Officer for this purpose, or from a Paediatric Specialist (Private Practitioner) registered with the Medical Board of Trinidad and Tobago."/>
    <s v="Grant"/>
    <n v="3897"/>
    <n v="48934881"/>
    <x v="63"/>
    <m/>
    <s v="Needs clarification"/>
    <s v="Minister Cox 2024 Budget speech states: The total expenditure of $73,426,295.00 was utilized for this grant."/>
  </r>
  <r>
    <x v="0"/>
    <x v="10"/>
    <s v="MSDFS"/>
    <s v="Social Welfare Division"/>
    <s v="General Assistance Grant"/>
    <s v="This programme offers a range of grants to citizens/legal residents who are in dire need of temporary assistance. "/>
    <s v="Grant"/>
    <n v="899"/>
    <n v="42915940"/>
    <x v="64"/>
    <m/>
    <s v="Checked - Astrid Casimire"/>
    <m/>
  </r>
  <r>
    <x v="1"/>
    <x v="10"/>
    <s v="MSDFS"/>
    <s v="Social Welfare Division"/>
    <s v="General Assistance Grant"/>
    <s v="This programme offers a range of grants to citizens/legal residents who are in dire need of temporary assistance. "/>
    <s v="Grant"/>
    <n v="859"/>
    <n v="11305600"/>
    <x v="64"/>
    <m/>
    <s v="Checked - Astrid Casimire"/>
    <m/>
  </r>
  <r>
    <x v="2"/>
    <x v="10"/>
    <s v="MSDFS"/>
    <s v="Social Welfare Division"/>
    <s v="General Assistance Grant"/>
    <s v="This programme offers a range of grants to citizens/legal residents who are in dire need of temporary assistance. "/>
    <s v="Grant"/>
    <n v="882"/>
    <n v="14405109"/>
    <x v="64"/>
    <m/>
    <s v="Checked - Astrid Casimire"/>
    <m/>
  </r>
  <r>
    <x v="3"/>
    <x v="10"/>
    <s v="MSDFS"/>
    <s v="Social Welfare Division"/>
    <s v="General Assistance Grant"/>
    <s v="This programme offers a range of grants to citizens/legal residents who are in dire need of temporary assistance. "/>
    <s v="Grant"/>
    <n v="5658"/>
    <n v="30128761"/>
    <x v="64"/>
    <m/>
    <s v="Checked - Astrid Casimire"/>
    <m/>
  </r>
  <r>
    <x v="4"/>
    <x v="10"/>
    <s v="MSDFS"/>
    <s v="Social Welfare Division"/>
    <s v="General Assistance Grant"/>
    <s v="This programme offers a range of grants to citizens/legal residents who are in dire need of temporary assistance. "/>
    <s v="Grant"/>
    <n v="709"/>
    <n v="4345599"/>
    <x v="64"/>
    <m/>
    <s v="Needs clarification"/>
    <s v="Minister Cox Budget 2025 statement: As at September 2024, there were 602 applications approved under the General Assistance Grant Programme, at a cost of $8,285,943.00"/>
  </r>
  <r>
    <x v="0"/>
    <x v="10"/>
    <s v="MSDFS"/>
    <s v="Social Welfare Division"/>
    <s v="Food Support Programme"/>
    <s v="The Food Support Programme (FSP) is a short-term food assistance and development programme that targets vulnerable persons and families in need and have limited or no income. Recipients can purchase basic food items necessary to meet their daily nutritional requirements, thereby enhancing the health and dignity of their households and reducing the incidence of poverty."/>
    <s v="Grant"/>
    <n v="27741"/>
    <n v="0"/>
    <x v="65"/>
    <m/>
    <s v="Needs clarification"/>
    <s v="Expenditure (i.e. total value of grants distributed) missing."/>
  </r>
  <r>
    <x v="1"/>
    <x v="10"/>
    <s v="MSDFS"/>
    <s v="Social Welfare Division"/>
    <s v="Food Support Programme"/>
    <s v="The Food Support Programme (FSP) is a short-term food assistance and development programme that targets vulnerable persons and families in need and have limited or no income. Recipients can purchase basic food items necessary to meet their daily nutritional requirements, thereby enhancing the health and dignity of their households and reducing the incidence of poverty."/>
    <s v="Grant"/>
    <n v="31547"/>
    <n v="193131231"/>
    <x v="65"/>
    <m/>
    <s v="Checked - Astrid Casimire"/>
    <s v="-"/>
  </r>
  <r>
    <x v="2"/>
    <x v="10"/>
    <s v="MSDFS"/>
    <s v="Social Welfare Division"/>
    <s v="Food Support Programme"/>
    <s v="The Food Support Programme (FSP) is a short-term food assistance and development programme that targets vulnerable persons and families in need and have limited or no income. Recipients can purchase basic food items necessary to meet their daily nutritional requirements, thereby enhancing the health and dignity of their households and reducing the incidence of poverty."/>
    <s v="Grant"/>
    <n v="20069"/>
    <n v="0"/>
    <x v="65"/>
    <m/>
    <s v="Needs clarification"/>
    <s v="Expenditure (i.e. total value of grants distributed) missing."/>
  </r>
  <r>
    <x v="3"/>
    <x v="10"/>
    <s v="MSDFS"/>
    <s v="Social Welfare Division"/>
    <s v="Food Support Programme"/>
    <s v="The Food Support Programme (FSP) is a short-term food assistance and development programme that targets vulnerable persons and families in need and have limited or no income. Recipients can purchase basic food items necessary to meet their daily nutritional requirements, thereby enhancing the health and dignity of their households and reducing the incidence of poverty."/>
    <s v="Grant"/>
    <n v="17235"/>
    <n v="136445946"/>
    <x v="65"/>
    <m/>
    <s v="Checked - Astrid Casimire"/>
    <s v="-"/>
  </r>
  <r>
    <x v="4"/>
    <x v="10"/>
    <s v="MSDFS"/>
    <s v="Social Welfare Division"/>
    <s v="Food Support Programme"/>
    <s v="The Food Support Programme (FSP) is a short-term food assistance and development programme that targets vulnerable persons and families in need and have limited or no income. Recipients can purchase basic food items necessary to meet their daily nutritional requirements, thereby enhancing the health and dignity of their households and reducing the incidence of poverty."/>
    <s v="Grant"/>
    <n v="14979"/>
    <n v="108311430"/>
    <x v="65"/>
    <m/>
    <s v="Needs clarification"/>
    <s v="Minister Cox 2025 budget statement: The total expenditure on Food Support Grants as at September 2024 was the sum of $116,388,820.00"/>
  </r>
  <r>
    <x v="0"/>
    <x v="10"/>
    <s v="MSDFS"/>
    <s v="National Social Development Programme"/>
    <s v="National Social Development Programme"/>
    <s v="The National Social Development Programme is a social intervention that seeks to improve the standard of living conditions of citizens of Trinidad and Tobago, through the provision of basic infrastructure for essential utility services."/>
    <s v="Grant"/>
    <n v="105"/>
    <n v="1430369"/>
    <x v="66"/>
    <m/>
    <s v="Checked - Astrid Casimire"/>
    <s v="-"/>
  </r>
  <r>
    <x v="1"/>
    <x v="10"/>
    <s v="MSDFS"/>
    <s v="National Social Development Programme"/>
    <s v="National Social Development Programme"/>
    <s v="The National Social Development Programme is a social intervention that seeks to improve the standard of living conditions of citizens of Trinidad and Tobago, through the provision of basic infrastructure for essential utility services."/>
    <s v="Grant"/>
    <n v="110"/>
    <n v="1602305"/>
    <x v="66"/>
    <m/>
    <s v="Checked - Astrid Casimire"/>
    <s v="-"/>
  </r>
  <r>
    <x v="2"/>
    <x v="10"/>
    <s v="MSDFS"/>
    <s v="National Social Development Programme"/>
    <s v="National Social Development Programme"/>
    <s v="The National Social Development Programme is a social intervention that seeks to improve the standard of living conditions of citizens of Trinidad and Tobago, through the provision of basic infrastructure for essential utility services."/>
    <s v="Grant"/>
    <n v="390"/>
    <n v="7214403"/>
    <x v="66"/>
    <m/>
    <s v="Checked - Astrid Casimire"/>
    <s v="-"/>
  </r>
  <r>
    <x v="3"/>
    <x v="10"/>
    <s v="MSDFS"/>
    <s v="National Social Development Programme"/>
    <s v="National Social Development Programme"/>
    <s v="The National Social Development Programme is a social intervention that seeks to improve the standard of living conditions of citizens of Trinidad and Tobago, through the provision of basic infrastructure for essential utility services."/>
    <s v="Grant"/>
    <n v="70"/>
    <n v="1014252"/>
    <x v="66"/>
    <m/>
    <s v="Checked - Astrid Casimire"/>
    <s v="-"/>
  </r>
  <r>
    <x v="4"/>
    <x v="10"/>
    <s v="MSDFS"/>
    <s v="National Social Development Programme"/>
    <s v="National Social Development Programme"/>
    <s v="The National Social Development Programme is a social intervention that seeks to improve the standard of living conditions of citizens of Trinidad and Tobago, through the provision of basic infrastructure for essential utility services."/>
    <s v="Grant"/>
    <n v="204"/>
    <n v="469718"/>
    <x v="66"/>
    <m/>
    <s v="Needs clarification"/>
    <s v="Minister Cox 2025 budget statement: Minor House Repair Assistance (MHRA): 479 persons benefitted from this grant. This cost 2,273,465.56; House Wiring Assistance Grant- for Fiscal 2024, 138 persons benefitted from this grant at a cost of $496,053.21; Sanitary Plumbing Assistance (SPA): As at September 2024, 169 beneficiaries have been positively impacted and a sum of $568,903.55 has been spent."/>
  </r>
  <r>
    <x v="4"/>
    <x v="10"/>
    <s v="MSDFS"/>
    <s v="National Family Services Division - Parenting Unit"/>
    <s v="National Parenting Programme"/>
    <s v="Parenting Workshops in Communities aim to strengthen existing parenting abilities to equip parents and guardians with the necessary resources that would promote child learning and development. Eligible participants are awarded a certificate of participation and following the training, parental support groups are formed to continue to provide an avenue for education, advice and long-term support. Parenting Workshops in Communities have been hosted in Moruga, Laventille, Princes Town, Siparia, La Horquetta and Blanchisseuse and many other communities."/>
    <s v="Programme"/>
    <n v="0"/>
    <n v="0"/>
    <x v="9"/>
    <m/>
    <s v="Needs clarification"/>
    <s v="How many participants/beneficiaries, and what is the cost? Also please breakdown by year"/>
  </r>
  <r>
    <x v="0"/>
    <x v="11"/>
    <s v="MPA"/>
    <s v="N/A"/>
    <s v="N/A"/>
    <s v="N/A"/>
    <s v="N/A"/>
    <n v="0"/>
    <n v="0"/>
    <x v="67"/>
    <m/>
    <s v="Checked - Astrid Casimire"/>
    <s v="-"/>
  </r>
  <r>
    <x v="1"/>
    <x v="11"/>
    <s v="MPA"/>
    <s v="N/A"/>
    <s v="N/A"/>
    <s v="N/A"/>
    <s v="N/A"/>
    <n v="0"/>
    <n v="0"/>
    <x v="67"/>
    <m/>
    <s v="Checked - Astrid Casimire"/>
    <s v="-"/>
  </r>
  <r>
    <x v="2"/>
    <x v="11"/>
    <s v="MPA"/>
    <s v="N/A"/>
    <s v="N/A"/>
    <s v="N/A"/>
    <s v="N/A"/>
    <n v="0"/>
    <n v="0"/>
    <x v="67"/>
    <m/>
    <s v="Checked - Astrid Casimire"/>
    <s v="-"/>
  </r>
  <r>
    <x v="3"/>
    <x v="11"/>
    <s v="MPA"/>
    <s v="N/A"/>
    <s v="N/A"/>
    <s v="N/A"/>
    <s v="N/A"/>
    <n v="0"/>
    <n v="0"/>
    <x v="67"/>
    <m/>
    <s v="Checked - Astrid Casimire"/>
    <s v="-"/>
  </r>
  <r>
    <x v="4"/>
    <x v="11"/>
    <s v="MPA"/>
    <s v="N/A"/>
    <s v="N/A"/>
    <s v="N/A"/>
    <s v="N/A"/>
    <n v="0"/>
    <n v="0"/>
    <x v="67"/>
    <m/>
    <s v="Checked - Astrid Casimire"/>
    <s v="-"/>
  </r>
  <r>
    <x v="5"/>
    <x v="12"/>
    <s v="MoF"/>
    <s v="National Insurance Board of Trinidad and Tobago (NIBTT)"/>
    <s v="Salary Relief Grant (SRG) (Phase I)"/>
    <s v="The SRG, administered by NIBTT on behalf of the MoF provided relief to citizens whose employment had been terminated or suspended without pay or who had suffered loss of income as a result of the impact of COVID-19; and more specifically, those persons whose employment had been directly impacted by the health and safety measures introduced by the Government in response to the danger to public health generated by the COVID-19 pandemic."/>
    <s v="Grant"/>
    <n v="88301"/>
    <n v="169364439.31"/>
    <x v="68"/>
    <m/>
    <s v="Checked - Astrid Casimire"/>
    <s v="Optional: Please provide a breakdown by fiscal year."/>
  </r>
  <r>
    <x v="5"/>
    <x v="12"/>
    <s v="MoF"/>
    <s v="National Insurance Board of Trinidad and Tobago (NIBTT)"/>
    <s v="Salary Relief Grant (SRG) (Phase II)"/>
    <s v="The SRG, administered by NIBTT on behalf of the MoF provided relief to citizens whose employment had been terminated or suspended without pay or who had suffered loss of income as a result of the impact of COVID-19; and more specifically, those persons whose employment had been directly impacted by the health and safety measures introduced by the Government in response to the danger to public health generated by the COVID-19 pandemic."/>
    <s v="Grant"/>
    <n v="19186"/>
    <n v="52450500"/>
    <x v="69"/>
    <m/>
    <s v="Checked - Astrid Casimire"/>
    <s v="Optional: Please provide a breakdown by fiscal year."/>
  </r>
  <r>
    <x v="1"/>
    <x v="12"/>
    <s v="MoF"/>
    <m/>
    <s v="SME Loan Guarantee Programme (Phase I)"/>
    <s v="The programme was designed to support those businesses with annual Gross Revenues between TT $6 million to TT $20 million and which has a minimum of five (5) employees."/>
    <s v="Grant"/>
    <n v="272"/>
    <n v="27975000"/>
    <x v="70"/>
    <m/>
    <s v="Checked - Astrid Casimire"/>
    <s v="-"/>
  </r>
  <r>
    <x v="6"/>
    <x v="12"/>
    <s v="MoF"/>
    <m/>
    <s v="SME Loan Guarantee Programme (Phase II)"/>
    <s v="The programme was designed to support those businesses with annual Gross Revenues between $500,000.00 and $25 million."/>
    <s v="Grant"/>
    <n v="733"/>
    <n v="152848266.56999999"/>
    <x v="71"/>
    <m/>
    <s v="Checked - Astrid Casimire"/>
    <s v="-"/>
  </r>
  <r>
    <x v="4"/>
    <x v="12"/>
    <s v="MoF"/>
    <m/>
    <s v="Loan by Loan Guarantee Programme"/>
    <s v="The programme was implemented primarily to provide a stable and favourable debt market for SMEs guaranteeing up to 80% of loans made available to SMEs."/>
    <s v="Programme"/>
    <n v="166"/>
    <n v="132199218.63"/>
    <x v="72"/>
    <m/>
    <s v="Checked - Astrid Casimire"/>
    <s v="-"/>
  </r>
  <r>
    <x v="1"/>
    <x v="12"/>
    <s v="MoF"/>
    <m/>
    <s v="Credit Union Emergency Income Loan Facility"/>
    <s v="This TT $100 million Credit Union Facility was undertaken to allow credit unions to provide COVID-19 Emergency Income Loans to affected nationals and residents who are members, on concessionary terms."/>
    <s v="Programme"/>
    <n v="75"/>
    <n v="670817.16"/>
    <x v="73"/>
    <m/>
    <s v="Checked - Astrid Casimire"/>
    <s v="-"/>
  </r>
  <r>
    <x v="0"/>
    <x v="13"/>
    <s v="MOWT"/>
    <s v="General Administration"/>
    <s v="Fuel Relief Grant - Maxi Taxi Operators"/>
    <s v="For the payment of a fuel relief grant in the sum of $2,000.00 to each qualified, registered Maxi-Taxi owner as a relief measure given the restrictions on seating capacity for all forms of public transportation, inclusive of Maxi-Taxis, implemented by the Government of Trinidad and Tobago in response to the 2019 Novel Coronavirus (COVID) pandemic."/>
    <s v="Grant"/>
    <n v="1705"/>
    <n v="3410000"/>
    <x v="74"/>
    <m/>
    <s v="Checked - Astrid Casimire"/>
    <s v="-"/>
  </r>
  <r>
    <x v="0"/>
    <x v="13"/>
    <s v="MOWT"/>
    <s v="General Administration"/>
    <s v="Fuel Relief Grant - Taxi Operators"/>
    <s v="For the payment of a one-time fuel relief grant in the sum of $750.00 to each qualified, registered H-Taxi owner to mitigate the economic impact emanating from the 2019 Novel Coronavirus (COVID) pandemic restrictions."/>
    <s v="Grant"/>
    <n v="572"/>
    <n v="429000"/>
    <x v="74"/>
    <m/>
    <s v="Checked - Astrid Casimire"/>
    <s v="-"/>
  </r>
  <r>
    <x v="1"/>
    <x v="14"/>
    <s v="MSCD"/>
    <s v="Grants Unit"/>
    <s v="Sport Non-Profit Institutions (NPI)"/>
    <s v="Grants to National Sporting Organisations and Sport Serving Bodies and Individuals in the Sports Category Community Activities and Social Events. Grants were provided for: 36 National Sporting Bodies under the MSCD; The Trinidad and Tobago Olympic Committee (TTOC) received funding for the Tokyo Olympics in 2021 and Paris Olympics in 2024; Individuals and Organisations; Grants to High-Performance Athletes/Elite Athlete Assistance Programme (EAAP); NGB/NSB - National Sporting Bodies."/>
    <s v="Grant"/>
    <n v="36"/>
    <n v="5678984.8899999997"/>
    <x v="9"/>
    <m/>
    <s v="Verification Checked - Astrid Casimire"/>
    <m/>
  </r>
  <r>
    <x v="2"/>
    <x v="14"/>
    <s v="MSCD"/>
    <s v="Grants Unit"/>
    <s v="Sport Non-Profit Institutions (NPI)"/>
    <s v="Grants to National Sporting Organisations and Sport Serving Bodies and Individuals in the Sports Category Community Activities and Social Events. Grants were provided for: 36 National Sporting Bodies under the MSCD; The Trinidad and Tobago Olympic Committee (TTOC) received funding for the Tokyo Olympics in 2021 and Paris Olympics in 2024; Individuals and Organisations; Grants to High-Performance Athletes/Elite Athlete Assistance Programme (EAAP); NGB/NSB - National Sporting Bodies."/>
    <s v="Grant"/>
    <n v="108"/>
    <n v="12091967.199999999"/>
    <x v="9"/>
    <m/>
    <s v="Verification Checked - Astrid Casimire"/>
    <m/>
  </r>
  <r>
    <x v="3"/>
    <x v="14"/>
    <s v="MSCD"/>
    <s v="Grants Unit"/>
    <s v="Sport Non-Profit Institutions (NPI)"/>
    <s v="Grants to National Sporting Organisations and Sport Serving Bodies and Individuals in the Sports Category Community Activities and Social Events. Grants were provided for: 36 National Sporting Bodies under the MSCD; The Trinidad and Tobago Olympic Committee (TTOC) received funding for the Tokyo Olympics in 2021 and Paris Olympics in 2024; Individuals and Organisations; Grants to High-Performance Athletes/Elite Athlete Assistance Programme (EAAP); NGB/NSB - National Sporting Bodies."/>
    <s v="Grant"/>
    <n v="169"/>
    <n v="18571534.559999999"/>
    <x v="9"/>
    <m/>
    <s v="Verification Checked - Astrid Casimire"/>
    <m/>
  </r>
  <r>
    <x v="4"/>
    <x v="14"/>
    <s v="MSCD"/>
    <s v="Grants Unit"/>
    <s v="Sport Non-Profit Institutions (NPI)"/>
    <s v="Grants to National Sporting Organisations and Sport Serving Bodies and Individuals in the Sports Category Community Activities and Social Events. Grants were provided for: 36 National Sporting Bodies under the MSCD; The Trinidad and Tobago Olympic Committee (TTOC) received funding for the Tokyo Olympics in 2021 and Paris Olympics in 2024; Individuals and Organisations; Grants to High-Performance Athletes/Elite Athlete Assistance Programme (EAAP); NGB/NSB - National Sporting Bodies."/>
    <s v="Grant"/>
    <n v="216"/>
    <n v="21981546.75"/>
    <x v="9"/>
    <m/>
    <s v="Verification Checked - Astrid Casimire"/>
    <m/>
  </r>
  <r>
    <x v="1"/>
    <x v="14"/>
    <s v="MSCD"/>
    <s v="Grants Unit"/>
    <s v="Community Action for Revival Empowerment (CARE) Fund"/>
    <s v="Funding under the Community Action for Revival Empowerment (CARE) Fund covers four categories of community initiatives: 1) Health and Wellness; 2) Furniture and equipment; 3) Community activities and social events; 4) Developmental Projects"/>
    <s v="Grant"/>
    <n v="8"/>
    <n v="222105"/>
    <x v="9"/>
    <m/>
    <s v="Verification Checked - Astrid Casimire"/>
    <m/>
  </r>
  <r>
    <x v="2"/>
    <x v="14"/>
    <s v="MSCD"/>
    <s v="Grants Unit"/>
    <s v="Community Action for Revival Empowerment (CARE) Fund"/>
    <s v="Funding under the Community Action for Revival Empowerment (CARE) Fund covers four categories of community initiatives: 1) Health and Wellness; 2) Furniture and equipment; 3) Community activities and social events; 4) Developmental Projects"/>
    <s v="Grant"/>
    <n v="51"/>
    <n v="1716081.37"/>
    <x v="9"/>
    <m/>
    <s v="Verification Checked - Astrid Casimire"/>
    <m/>
  </r>
  <r>
    <x v="3"/>
    <x v="14"/>
    <s v="MSCD"/>
    <s v="Grants Unit"/>
    <s v="Community Action for Revival Empowerment (CARE) Fund"/>
    <s v="Funding under the Community Action for Revival Empowerment (CARE) Fund covers four categories of community initiatives: 1) Health and Wellness; 2) Furniture and equipment; 3) Community activities and social events; 4) Developmental Projects"/>
    <s v="Grant"/>
    <n v="122"/>
    <n v="3733697"/>
    <x v="9"/>
    <m/>
    <s v="Verification Checked - Astrid Casimire"/>
    <m/>
  </r>
  <r>
    <x v="4"/>
    <x v="14"/>
    <s v="MSCD"/>
    <s v="Grants Unit"/>
    <s v="Community Action for Revival Empowerment (CARE) Fund"/>
    <s v="Funding under the Community Action for Revival Empowerment (CARE) Fund covers four categories of community initiatives: 1) Health and Wellness; 2) Furniture and equipment; 3) Community activities and social events; 4) Developmental Projects"/>
    <s v="Grant"/>
    <n v="96"/>
    <n v="3672126.38"/>
    <x v="9"/>
    <m/>
    <s v="Verification Checked - Astrid Casimire"/>
    <m/>
  </r>
  <r>
    <x v="2"/>
    <x v="14"/>
    <s v="MSCD"/>
    <s v="Grants Unit"/>
    <s v="National Incentives and Rewards"/>
    <s v="The Rewards and Incentives Programme provides an avenue to recognise local sports icons for their hard work and patriotism to encourage our upcoming and developing sporting athletes."/>
    <s v="Programme"/>
    <n v="19"/>
    <n v="2725000"/>
    <x v="9"/>
    <m/>
    <s v="Verification Checked - Astrid Casimire"/>
    <m/>
  </r>
  <r>
    <x v="3"/>
    <x v="14"/>
    <s v="MSCD"/>
    <s v="Grants Unit"/>
    <s v="National Incentives and Rewards"/>
    <s v="The Rewards and Incentives Programme provides an avenue to recognise local sports icons for their hard work and patriotism to encourage our upcoming and developing sporting athletes."/>
    <s v="Programme"/>
    <n v="80"/>
    <n v="1551441"/>
    <x v="9"/>
    <m/>
    <s v="Verification Checked - Astrid Casimire"/>
    <m/>
  </r>
  <r>
    <x v="4"/>
    <x v="14"/>
    <s v="MSCD"/>
    <s v="Grants Unit"/>
    <s v="National Incentives and Rewards"/>
    <s v="The Rewards and Incentives Programme provides an avenue to recognise local sports icons for their hard work and patriotism to encourage our upcoming and developing sporting athletes."/>
    <s v="Programme"/>
    <n v="10"/>
    <n v="526250"/>
    <x v="9"/>
    <m/>
    <s v="Verification Checked - Astrid Casimire"/>
    <m/>
  </r>
  <r>
    <x v="1"/>
    <x v="14"/>
    <s v="MSCD"/>
    <s v="Sports Company of Trinidad and Tobago (SporTT) - Grants Unit"/>
    <s v="SporTT"/>
    <s v="The SporTT is an agency, under the Ministry of Sport and Community Development responsible for the development of sports and the sports industry in Trinidad and Tobago. Assistance was given to the 15 National Governing Bodies (NGBs) under SporTT."/>
    <s v="Grant"/>
    <n v="15"/>
    <n v="12609350.710000001"/>
    <x v="9"/>
    <m/>
    <s v="Verification Checked - Astrid Casimire"/>
    <m/>
  </r>
  <r>
    <x v="2"/>
    <x v="14"/>
    <s v="MSCD"/>
    <s v="Sports Company of Trinidad and Tobago (SporTT) - Grants Unit"/>
    <s v="SporTT"/>
    <s v="The SporTT is an agency, under the Ministry of Sport and Community Development responsible for the development of sports and the sports industry in Trinidad and Tobago. Assistance was given to the 15 National Governing Bodies (NGBs) under SporTT."/>
    <s v="Grant"/>
    <n v="25"/>
    <n v="102271150.94"/>
    <x v="9"/>
    <m/>
    <s v="Verification Checked - Astrid Casimire"/>
    <m/>
  </r>
  <r>
    <x v="3"/>
    <x v="14"/>
    <s v="MSCD"/>
    <s v="Sports Company of Trinidad and Tobago (SporTT) - Grants Unit"/>
    <s v="SporTT"/>
    <s v="The SporTT is an agency, under the Ministry of Sport and Community Development responsible for the development of sports and the sports industry in Trinidad and Tobago. Assistance was given to the 15 National Governing Bodies (NGBs) under SporTT."/>
    <s v="Grant"/>
    <n v="68"/>
    <n v="42716241.609999999"/>
    <x v="9"/>
    <m/>
    <s v="Verification Checked - Astrid Casimire"/>
    <m/>
  </r>
  <r>
    <x v="4"/>
    <x v="14"/>
    <s v="MSCD"/>
    <s v="Sports Company of Trinidad and Tobago (SporTT) - Grants Unit"/>
    <s v="SporTT"/>
    <s v="The SporTT is an agency, under the Ministry of Sport and Community Development responsible for the development of sports and the sports industry in Trinidad and Tobago. Assistance was given to the 15 National Governing Bodies (NGBs) under SporTT."/>
    <s v="Grant"/>
    <n v="58"/>
    <n v="69892384.290000007"/>
    <x v="9"/>
    <m/>
    <s v="Verification Checked - Astrid Casimire"/>
    <m/>
  </r>
  <r>
    <x v="0"/>
    <x v="15"/>
    <s v="OPM - NACC"/>
    <s v="National Aids Coordinating Committee (NACC)"/>
    <s v="NACC's Interim Relief Assistance for HIV Community affected by COVID 19"/>
    <s v="Provide financial assistance to NGOs in the sum not exceeding fifty thousand dollars to assist with meeting the interim survival needs of persons in the HIV Community who are struggling during the COVID 19 lockdown period."/>
    <s v="Grant"/>
    <n v="1"/>
    <n v="50000"/>
    <x v="75"/>
    <m/>
    <s v="Verification Checked - Astrid Casimire"/>
    <m/>
  </r>
  <r>
    <x v="0"/>
    <x v="15"/>
    <s v="OPM - NACC"/>
    <s v="National Aids Coordinating Committee (NACC)"/>
    <s v="NGO grant COVID 19 food intervention"/>
    <s v="To assist GROOTS TT in providing food items during COVID 19"/>
    <s v="Grant"/>
    <n v="1"/>
    <n v="1200"/>
    <x v="9"/>
    <m/>
    <s v="Verification Checked - Astrid Casimire"/>
    <m/>
  </r>
  <r>
    <x v="1"/>
    <x v="15"/>
    <s v="OPM - NACC"/>
    <s v="National Aids Coordinating Committee (NACC)"/>
    <s v="NGO Grant for World AIDS Day"/>
    <s v="To assist in World AIDS day initiatives done by ComTALK International"/>
    <s v="Grant"/>
    <n v="1"/>
    <n v="3007"/>
    <x v="9"/>
    <m/>
    <s v="Verification Checked - Astrid Casimire"/>
    <m/>
  </r>
  <r>
    <x v="1"/>
    <x v="15"/>
    <s v="OPM - NACC"/>
    <s v="National Aids Coordinating Committee (NACC)"/>
    <s v="NACC's Intervention to support PLHIV affected by COVID 19"/>
    <s v="A part of the interim NACC/COVID-19 relief, assisting the Trinidad and Tobago Community for Positive Women (TTCW) in facilitating COVID-19 relief for people living with HIV (PLHIV); also assisting Friends for Life in facilitating food security to PLHIV as part of the COVID-19 relief."/>
    <s v="Grant"/>
    <n v="2"/>
    <n v="2000"/>
    <x v="9"/>
    <m/>
    <s v="Verification Checked - Astrid Casimire"/>
    <m/>
  </r>
  <r>
    <x v="1"/>
    <x v="15"/>
    <s v="OPM - NACC"/>
    <s v="National Aids Coordinating Committee (NACC)"/>
    <s v="NGO grant for World AIDS Day"/>
    <s v="To assist in World AIDS Day initiatives done by Imani Bet Knesset Foundation"/>
    <s v="Grant"/>
    <n v="1"/>
    <n v="4500"/>
    <x v="9"/>
    <m/>
    <s v="Verification Checked - Astrid Casimire"/>
    <m/>
  </r>
  <r>
    <x v="2"/>
    <x v="15"/>
    <s v="OPM - NACC"/>
    <s v="National Aids Coordinating Committee (NACC)"/>
    <s v="NACC's Interim Relief Assistance to Red Cross T&amp;T for the HIV Community affected by COVID 19"/>
    <s v="To provide further relief to support vulnerable people living with HIV (PLHIV) and at-risk key population groups affected by COVID 19"/>
    <s v="Grant"/>
    <n v="1"/>
    <n v="60000"/>
    <x v="9"/>
    <m/>
    <s v="Verification Checked - Astrid Casimire"/>
    <m/>
  </r>
  <r>
    <x v="2"/>
    <x v="15"/>
    <s v="OPM - NACC"/>
    <s v="National Aids Coordinating Committee (NACC)"/>
    <s v="Assistance for the creation of four (4) videos for World AIDS day"/>
    <s v="To provide further support for World AIDS day to SIPOs International _x000a_"/>
    <s v="Grant"/>
    <n v="1"/>
    <n v="2500"/>
    <x v="76"/>
    <m/>
    <s v="Needs clarification 11/11/2024"/>
    <s v="Why was this highlighted yellow in the data sent to us? What does SIPOs international stand for?"/>
  </r>
  <r>
    <x v="2"/>
    <x v="15"/>
    <s v="OPM - NACC"/>
    <s v="National Aids Coordinating Committee (NACC)"/>
    <s v="Intervention to Support Cyril Ross Children's Home"/>
    <s v="Originally intended for use in supporting the CRTF, to be reapplied for settlement of unpaid salaries owed to staff of the Cyril Ross Children's Home (CRCH) executed under the administrative oversight of the NACC Secretariat- Grant to St Vincent De Paul Society "/>
    <s v="Grant"/>
    <n v="1"/>
    <n v="300000"/>
    <x v="9"/>
    <m/>
    <s v="Needs clarification 11/11/2024"/>
    <s v="What does CRTF stand for?"/>
  </r>
  <r>
    <x v="3"/>
    <x v="15"/>
    <s v="OPM - NACC"/>
    <s v="National Aids Coordinating Committee (NACC)"/>
    <s v="Financial Intervention to support the Cyril Ross Children's Home"/>
    <s v="To support the payment of salaries to staff of the Cyril Ross Children's Home (CRCH) over the period October 2022 to June 2023- Grant to St Vincent De Paul Society"/>
    <s v="Grant"/>
    <n v="1"/>
    <n v="500000"/>
    <x v="9"/>
    <m/>
    <s v="Verification Checked - Astrid Casimire"/>
    <m/>
  </r>
  <r>
    <x v="3"/>
    <x v="15"/>
    <s v="OPM - NACC"/>
    <s v="National Aids Coordinating Committee (NACC)"/>
    <s v="ComTALK International Community Sensitization Valencia"/>
    <s v="To assist the ComTALK International Community sensitization Valencia"/>
    <s v="Programme"/>
    <n v="1"/>
    <n v="7000"/>
    <x v="9"/>
    <m/>
    <s v="Verification Checked - Astrid Casimire"/>
    <m/>
  </r>
  <r>
    <x v="3"/>
    <x v="15"/>
    <s v="OPM - NACC"/>
    <s v="National Aids Coordinating Committee (NACC)"/>
    <s v="CAISO Online Behaviour change communication to the LGBTI community"/>
    <s v="To Assist the CAISO Online Behaviour change communication to the LGBTI community"/>
    <s v="Programme"/>
    <n v="1"/>
    <n v="8000"/>
    <x v="9"/>
    <m/>
    <s v="Verification Checked - Astrid Casimire"/>
    <m/>
  </r>
  <r>
    <x v="4"/>
    <x v="15"/>
    <s v="OPM - NACC"/>
    <s v="National Aids Coordinating Committee (NACC)"/>
    <s v="Establishment of CHANTT to support Trinidad and Tobago's National Response to HIV and AIDS"/>
    <s v="The Execution of a contract between the Office of the Prime Minister, National AIDS Coordinating Committee (NACC) and the Caribbean Regional Network of People Living with HIV/AIDS (CRN+) for fulfilment of the administrative services related to the establishment of a Coalition of the HIV and AIDS NGOs of Trinidad and Tobago (CHANTT). "/>
    <s v="Programme"/>
    <n v="1"/>
    <n v="9350"/>
    <x v="9"/>
    <m/>
    <s v="Verification Checked - Astrid Casimire"/>
    <m/>
  </r>
  <r>
    <x v="0"/>
    <x v="16"/>
    <s v="MTCA"/>
    <s v="Grants and Sponsorship"/>
    <s v="Emergency Relief Grant"/>
    <s v="An emergency relief grant in the amount of $5,000.00 was provided to artistes and creatives that were affected by the Covid-19 pandemic and resulted in loss of income through the cancellation of exhibitions, classes, conferences, workshops and other related cultural activities."/>
    <s v="Grant"/>
    <n v="813"/>
    <n v="4065000"/>
    <x v="77"/>
    <m/>
    <s v="Checked - Astrid Casimire"/>
    <m/>
  </r>
  <r>
    <x v="1"/>
    <x v="16"/>
    <s v="MTCA"/>
    <s v="Grants and Sponsorship"/>
    <s v="Emergency Relief Grant"/>
    <s v="An emergency relief grant in the amount of $5,000.00 was provided to artistes and creatives that were affected by the Covid-19 pandemic and resulted in loss of income through the cancellation of exhibitions, classes, conferences, workshops and other related cultural activities."/>
    <s v="Grant"/>
    <n v="2824"/>
    <n v="14120000"/>
    <x v="77"/>
    <m/>
    <s v="Checked - Astrid Casimire"/>
    <m/>
  </r>
  <r>
    <x v="2"/>
    <x v="16"/>
    <s v="MTCA"/>
    <s v="Grants and Sponsorship"/>
    <s v="Emergency Relief Grant"/>
    <s v="An emergency relief grant in the amount of $5,000.00 was provided to artistes and creatives that were affected by the Covid-19 pandemic and resulted in loss of income through the cancellation of exhibitions, classes, conferences, workshops and other related cultural activities."/>
    <s v="Grant"/>
    <n v="644"/>
    <n v="3220000"/>
    <x v="77"/>
    <m/>
    <s v="Checked - Astrid Casimire"/>
    <m/>
  </r>
  <r>
    <x v="0"/>
    <x v="16"/>
    <s v="MTCA"/>
    <s v="Grants and Sponsorship"/>
    <s v="Culture and Creative Arts Fund"/>
    <s v="To provide funding for projects and initiatives undertaken by arts and cultural organizations and nongovernmental organizations, community groups, faith-based organizations, artists and cultural workers which contribute to festival development and the promotion of local art forms, development of competencies in the arts, the professional development of artists, heritage development and the development of cultural industries."/>
    <s v="Grant"/>
    <n v="0"/>
    <n v="0"/>
    <x v="78"/>
    <m/>
    <s v="Checked - Astrid Casimire"/>
    <m/>
  </r>
  <r>
    <x v="1"/>
    <x v="16"/>
    <s v="MTCA"/>
    <s v="Grants and Sponsorship"/>
    <s v="Culture and Creative Arts Fund"/>
    <s v="To provide funding for projects and initiatives undertaken by arts and cultural organizations and nongovernmental organizations, community groups, faith-based organizations, artists and cultural workers which contribute to festival development and the promotion of local art forms, development of competencies in the arts, the professional development of artists, heritage development and the development of cultural industries."/>
    <s v="Grant"/>
    <n v="29"/>
    <n v="1056385.25"/>
    <x v="77"/>
    <m/>
    <s v="Checked - Astrid Casimire"/>
    <m/>
  </r>
  <r>
    <x v="2"/>
    <x v="16"/>
    <s v="MTCA"/>
    <s v="Grants and Sponsorship"/>
    <s v="Culture and Creative Arts Fund"/>
    <s v="To provide funding for projects and initiatives undertaken by arts and cultural organizations and nongovernmental organizations, community groups, faith-based organizations, artists and cultural workers which contribute to festival development and the promotion of local art forms, development of competencies in the arts, the professional development of artists, heritage development and the development of cultural industries."/>
    <s v="Grant"/>
    <n v="63"/>
    <n v="1858753.25"/>
    <x v="77"/>
    <m/>
    <s v="Checked - Astrid Casimire"/>
    <m/>
  </r>
  <r>
    <x v="3"/>
    <x v="16"/>
    <s v="MTCA"/>
    <s v="Grants and Sponsorship"/>
    <s v="Culture and Creative Arts Fund"/>
    <s v="To provide funding for projects and initiatives undertaken by arts and cultural organizations and nongovernmental organizations, community groups, faith-based organizations, artists and cultural workers which contribute to festival development and the promotion of local art forms, development of competencies in the arts, the professional development of artists, heritage development and the development of cultural industries."/>
    <s v="Grant"/>
    <n v="73"/>
    <n v="1932223"/>
    <x v="77"/>
    <m/>
    <s v="Checked - Astrid Casimire"/>
    <m/>
  </r>
  <r>
    <x v="3"/>
    <x v="16"/>
    <s v="MTCA"/>
    <s v="Grants and Sponsorship"/>
    <s v="Unsponsored Steelband Grant"/>
    <s v="To provide financial support to unsponsored steelbands in preparation for and participation in Carnival."/>
    <s v="Grant"/>
    <n v="153"/>
    <n v="1853500"/>
    <x v="77"/>
    <m/>
    <s v="Checked - Astrid Casimire"/>
    <m/>
  </r>
  <r>
    <x v="4"/>
    <x v="16"/>
    <s v="MTCA"/>
    <s v="Grants and Sponsorship"/>
    <s v="Unsponsored Steelband Grant"/>
    <s v="To provide financial support to unsponsored steelbands in preparation for and participation in Carnival."/>
    <s v="Grant"/>
    <n v="147"/>
    <n v="1769500"/>
    <x v="77"/>
    <m/>
    <s v="Checked - Astrid Casimire"/>
    <m/>
  </r>
  <r>
    <x v="3"/>
    <x v="16"/>
    <s v="MTCA"/>
    <s v="Grants and Sponsorship"/>
    <s v="Cultural Organizations Grant for Carnival"/>
    <s v="To provide financial support to cultural entities for Carnival."/>
    <s v="Grant"/>
    <n v="8"/>
    <n v="1565000"/>
    <x v="77"/>
    <m/>
    <s v="Checked - Astrid Casimire"/>
    <m/>
  </r>
  <r>
    <x v="4"/>
    <x v="16"/>
    <s v="MTCA"/>
    <s v="Grants and Sponsorship"/>
    <s v="Cultural Organizations Grant for Carnival"/>
    <s v="To provide financial support to cultural entities for Carnival."/>
    <s v="Grant"/>
    <n v="7"/>
    <n v="1585000"/>
    <x v="77"/>
    <m/>
    <s v="Checked - Astrid Casimire"/>
    <m/>
  </r>
  <r>
    <x v="0"/>
    <x v="16"/>
    <s v="MTCA"/>
    <s v="Grants and Sponsorship"/>
    <s v="National Days and Festivals Fund"/>
    <s v="To provide funding to the organizations that commemorate the National Days and Festivals in Trinidad and Tobago. "/>
    <s v="Grant"/>
    <n v="0"/>
    <n v="0"/>
    <x v="78"/>
    <m/>
    <s v="Checked - Astrid Casimire"/>
    <m/>
  </r>
  <r>
    <x v="1"/>
    <x v="16"/>
    <s v="MTCA"/>
    <s v="Grants and Sponsorship"/>
    <s v="National Days and Festivals Fund"/>
    <s v="To provide funding to the organizations that commemorate the National Days and Festivals in Trinidad and Tobago. "/>
    <s v="Grant"/>
    <n v="19"/>
    <n v="834391"/>
    <x v="77"/>
    <m/>
    <s v="Checked - Astrid Casimire"/>
    <m/>
  </r>
  <r>
    <x v="2"/>
    <x v="16"/>
    <s v="MTCA"/>
    <s v="Grants and Sponsorship"/>
    <s v="National Days and Festivals Fund"/>
    <s v="To provide funding to the organizations that commemorate the National Days and Festivals in Trinidad and Tobago. "/>
    <s v="Grant"/>
    <n v="54"/>
    <n v="3286697.84"/>
    <x v="77"/>
    <m/>
    <s v="Checked - Astrid Casimire"/>
    <m/>
  </r>
  <r>
    <x v="3"/>
    <x v="16"/>
    <s v="MTCA"/>
    <s v="Grants and Sponsorship"/>
    <s v="National Days and Festivals Fund"/>
    <s v="To provide funding to the organizations that commemorate the National Days and Festivals in Trinidad and Tobago. "/>
    <s v="Grant"/>
    <n v="65"/>
    <n v="5565112"/>
    <x v="77"/>
    <m/>
    <s v="Checked - Astrid Casimire"/>
    <m/>
  </r>
  <r>
    <x v="4"/>
    <x v="16"/>
    <s v="MTCA"/>
    <s v="Grants and Sponsorship"/>
    <s v="National Days and Festivals Fund"/>
    <s v="To provide funding to the organizations that commemorate the National Days and Festivals in Trinidad and Tobago. "/>
    <s v="Grant"/>
    <n v="82"/>
    <n v="3673225"/>
    <x v="77"/>
    <m/>
    <s v="Checked - Astrid Casimire"/>
    <m/>
  </r>
  <r>
    <x v="4"/>
    <x v="16"/>
    <s v="MTCA"/>
    <s v="Grants and Sponsorship"/>
    <s v="National Days and Festivals Fund"/>
    <s v="To provide funding to the organizations that commemorate the National Days and Festivals in Trinidad and Tobago. "/>
    <s v="Grant"/>
    <n v="14"/>
    <n v="1886450"/>
    <x v="79"/>
    <m/>
    <s v="Needs clarification"/>
    <s v="Have distributions been processed yet?"/>
  </r>
  <r>
    <x v="0"/>
    <x v="16"/>
    <s v="MTCA"/>
    <s v="Grants and Sponsorship"/>
    <s v="Sponsorship"/>
    <s v="To provide funding to festivals and events which showcase destination Trinidad and Tobago’s local culture, cuisine, craft sport and entertainment,  journalistic and marketing endeavours that promote destination Trinidad and Tobago as well as Cultural, Tourism and Trade Business Shows."/>
    <s v="Grant"/>
    <n v="0"/>
    <n v="0"/>
    <x v="78"/>
    <m/>
    <s v="Checked - Astrid Casimire"/>
    <m/>
  </r>
  <r>
    <x v="1"/>
    <x v="16"/>
    <s v="MTCA"/>
    <s v="Grants and Sponsorship"/>
    <s v="Sponsorship"/>
    <s v="To provide funding to festivals and events which showcase destination Trinidad and Tobago’s local culture, cuisine, craft sport and entertainment,  journalistic and marketing endeavours that promote destination Trinidad and Tobago as well as Cultural, Tourism and Trade Business Shows."/>
    <s v="Grant"/>
    <n v="20"/>
    <n v="1350176.25"/>
    <x v="77"/>
    <m/>
    <s v="Checked - Astrid Casimire"/>
    <m/>
  </r>
  <r>
    <x v="2"/>
    <x v="16"/>
    <s v="MTCA"/>
    <s v="Grants and Sponsorship"/>
    <s v="Sponsorship"/>
    <s v="To provide funding to festivals and events which showcase destination Trinidad and Tobago’s local culture, cuisine, craft sport and entertainment,  journalistic and marketing endeavours that promote destination Trinidad and Tobago as well as Cultural, Tourism and Trade Business Shows."/>
    <s v="Grant"/>
    <n v="70"/>
    <n v="6591680.5"/>
    <x v="77"/>
    <m/>
    <s v="Checked - Astrid Casimire"/>
    <m/>
  </r>
  <r>
    <x v="3"/>
    <x v="16"/>
    <s v="MTCA"/>
    <s v="Grants and Sponsorship"/>
    <s v="Sponsorship"/>
    <s v="To provide funding to festivals and events which showcase destination Trinidad and Tobago’s local culture, cuisine, craft sport and entertainment,  journalistic and marketing endeavours that promote destination Trinidad and Tobago as well as Cultural, Tourism and Trade Business Shows."/>
    <s v="Grant"/>
    <n v="44"/>
    <n v="5323625"/>
    <x v="77"/>
    <m/>
    <s v="Checked - Astrid Casimire"/>
    <m/>
  </r>
  <r>
    <x v="4"/>
    <x v="16"/>
    <s v="MTCA"/>
    <s v="Grants and Sponsorship"/>
    <s v="Sponsorship"/>
    <s v="To provide funding to festivals and events which showcase destination Trinidad and Tobago’s local culture, cuisine, craft sport and entertainment,  journalistic and marketing endeavours that promote destination Trinidad and Tobago as well as Cultural, Tourism and Trade Business Shows."/>
    <s v="Grant"/>
    <n v="32"/>
    <n v="3071000"/>
    <x v="77"/>
    <m/>
    <s v="Checked - Astrid Casimire"/>
    <m/>
  </r>
  <r>
    <x v="4"/>
    <x v="16"/>
    <s v="MTCA"/>
    <s v="Grants and Sponsorship"/>
    <s v="Sponsorship"/>
    <s v="To provide funding to festivals and events which showcase destination Trinidad and Tobago’s local culture, cuisine, craft sport and entertainment,  journalistic and marketing endeavours that promote destination Trinidad and Tobago as well as Cultural, Tourism and Trade Business Shows."/>
    <s v="Grant"/>
    <n v="1"/>
    <n v="100000"/>
    <x v="80"/>
    <m/>
    <s v="Needs clarification"/>
    <s v="Have distributions been processed yet?"/>
  </r>
  <r>
    <x v="0"/>
    <x v="17"/>
    <s v="OPM - GCA"/>
    <s v="Gender and Child Affairs Division"/>
    <s v="One-Off Grants"/>
    <s v="The One-Off Grant is a one-time payment to a Civil Society Organisation or individual to assist in the execution of a particular Gender, Child, or HIV and AIDS related initiative."/>
    <s v="Grant"/>
    <n v="7"/>
    <n v="81285"/>
    <x v="9"/>
    <m/>
    <s v="Verification Checked - Astrid Casimire"/>
    <m/>
  </r>
  <r>
    <x v="0"/>
    <x v="17"/>
    <s v="OPM - GCA"/>
    <s v="Office of the Prime Minister"/>
    <s v="Grant Funding to Support Food Distribution Efforts for Covid-19"/>
    <s v="To provide support to vulnerable populations whose incomes have been negatively impacted by the Covid-19 pandemic."/>
    <s v="Grant"/>
    <n v="381"/>
    <n v="30000821"/>
    <x v="81"/>
    <m/>
    <s v="Verification Checked - Astrid Casimire"/>
    <m/>
  </r>
  <r>
    <x v="0"/>
    <x v="17"/>
    <s v="OPM - GCA"/>
    <s v="Gender and Child Affairs Division"/>
    <s v="Payment Per Child (Grant given to State Homes)"/>
    <s v="The Government of Trinidad and Tobago has committed to provide support, financial and otherwise, to children placed by the State for care and protection at children's homes. In November 2016, the Payment Per Child (PPC) was approved by Cabinet to take effect from December 1, 2016, for the upkeep and maintenance of children assigned to a private community residence (CR). An agreement was also made to provide a grant to CRs to cover electricity and water rates. Cabinet, by Minute No. 1692 of November 3, 2016 also agreed to the additional $2000.00 per child to be used to cover the medical diagnostic and other medical treatment needs that cannot be met in a timely manner by the Public Health Care System, subject to the approval of the child's need for the services by the Children's Authority of Trinidad and Tobago, and 50% of the cost of the bills associated with water and electricity at community residences be met by Government."/>
    <s v="Grant"/>
    <n v="29"/>
    <n v="10921327"/>
    <x v="9"/>
    <m/>
    <s v="Verification Checked - Astrid Casimire"/>
    <m/>
  </r>
  <r>
    <x v="0"/>
    <x v="17"/>
    <s v="OPM - GCA"/>
    <s v="Office of the Prime Minister"/>
    <s v="Non-Governmental Organizations"/>
    <s v="The subvention from the Government of the Republic of Trinidad and Tobago, is currently disbursed through the Office of the Prime Minister, Gender and Child Affairs every quarter provided that quarterly monitoring reports are provided.  "/>
    <s v="Grant"/>
    <n v="4"/>
    <n v="3647780"/>
    <x v="9"/>
    <m/>
    <s v="Verification Checked - Astrid Casimire"/>
    <m/>
  </r>
  <r>
    <x v="0"/>
    <x v="17"/>
    <s v="OPM - GCA"/>
    <s v="Office of the Prime Minister"/>
    <s v="Large Community Residences"/>
    <s v="The Community Residences, which are Children's Homes (CH), provide care and protection for vulnerable children as a result of decisions from the Children Court and the Children's Authority of Trinidad and Tobago (CATT). In addition to general basic care, these CHs are populated with trauma-exposed children who require therapeutic services provided by specialized professionals. The maintenance of adequate care would have a positive effect on the development of the child and augers well for more positive outcomes on the child attaining adulthood."/>
    <s v="Programme"/>
    <n v="3"/>
    <n v="41132220"/>
    <x v="9"/>
    <m/>
    <s v="Verification Checked - Astrid Casimire"/>
    <m/>
  </r>
  <r>
    <x v="1"/>
    <x v="17"/>
    <s v="OPM - GCA"/>
    <s v="Gender and Child Affairs Division"/>
    <s v="One-Off Grants"/>
    <s v="The One-Off Grant is a one-time payment to a Civil Society Organisation or individual to assist in the execution of a particular Gender, Child, or HIV and AIDS related initiative."/>
    <s v="Grant"/>
    <n v="7"/>
    <n v="93935"/>
    <x v="9"/>
    <m/>
    <s v="Verification Checked - Astrid Casimire"/>
    <m/>
  </r>
  <r>
    <x v="1"/>
    <x v="17"/>
    <s v="OPM - GCA"/>
    <s v="Office of the Prime Minister"/>
    <s v="Grant Funding to Support Food Distribution Efforts for Covid-19"/>
    <s v="To provide support to vulnerable populations whose incomes have been negatively impacted by the Covid-19 pandemic."/>
    <s v="Grant"/>
    <n v="127"/>
    <n v="9997607"/>
    <x v="81"/>
    <m/>
    <s v="Verification Checked - Astrid Casimire"/>
    <m/>
  </r>
  <r>
    <x v="1"/>
    <x v="17"/>
    <s v="OPM - GCA"/>
    <s v="Gender and Child Affairs Division"/>
    <s v="Payment Per Child (Grant given to State Homes)"/>
    <s v="The Government of Trinidad and Tobago has committed to provide support, financial and otherwise, to children placed by the State for care and protection at children's homes. In November 2016, the Payment Per Child (PPC) was approved by Cabinet to take effect from December 1, 2016, for the upkeep and maintenance of children assigned to a private community residence (CR). An agreement was also made to provide a grant to CRs to cover electricity and water rates. Cabinet, by Minute No. 1692 of November 3, 2016 also agreed to the additional $2000.00 per child to be used to cover the medical diagnostic and other medical treatment needs that cannot be met in a timely manner by the Public Health Care System, subject to the approval of the child's need for the services by the Children's Authority of Trinidad and Tobago, and 50% of the cost of the bills associated with water and electricity at community residences be met by Government."/>
    <s v="Grant"/>
    <n v="29"/>
    <n v="11020352"/>
    <x v="9"/>
    <m/>
    <s v="Verification Checked - Astrid Casimire"/>
    <m/>
  </r>
  <r>
    <x v="1"/>
    <x v="17"/>
    <s v="OPM - GCA"/>
    <s v="Office of the Prime Minister"/>
    <s v="Non-Governmental Organizations"/>
    <s v="The subvention from the Government of the Republic of Trinidad and Tobago, is currently disbursed through the Office of the Prime Minister, Gender and Child Affairs every quarter provided that quarterly monitoring reports are provided.  "/>
    <s v="Grant"/>
    <n v="5"/>
    <n v="3779412"/>
    <x v="9"/>
    <m/>
    <s v="Verification Checked - Astrid Casimire"/>
    <m/>
  </r>
  <r>
    <x v="1"/>
    <x v="17"/>
    <s v="OPM - GCA"/>
    <s v="Office of the Prime Minister"/>
    <s v="Large Community Residences"/>
    <s v="The Community Residences, which are Children's Homes (CH), provide care and protection for vulnerable children as a result of decisions from the Children Court and the Children's Authority of Trinidad and Tobago (CATT). In addition to general basic care, these CHs are populated with trauma-exposed children who require therapeutic services provided by specialized professionals. The maintenance of adequate care would have a positive effect on the development of the child and augers well for more positive outcomes on the child attaining adulthood."/>
    <s v="Programme"/>
    <n v="3"/>
    <n v="35722285"/>
    <x v="9"/>
    <m/>
    <s v="Verification Checked - Astrid Casimire"/>
    <m/>
  </r>
  <r>
    <x v="2"/>
    <x v="17"/>
    <s v="OPM - GCA"/>
    <s v="Gender and Child Affairs Division"/>
    <s v="One-Off Grants"/>
    <s v="The One-Off Grant is a one-time payment to a Civil Society Organisation or individual to assist in the execution of a particular Gender, Child, or HIV and AIDS related initiative."/>
    <s v="Grant"/>
    <n v="15"/>
    <n v="159547.5"/>
    <x v="9"/>
    <m/>
    <s v="Verification Checked - Astrid Casimire"/>
    <m/>
  </r>
  <r>
    <x v="2"/>
    <x v="17"/>
    <s v="OPM - GCA"/>
    <s v="Gender and Child Affairs Division"/>
    <s v="Payment Per Child (Grant given to State Homes)"/>
    <s v="The Government of Trinidad and Tobago has committed to provide support, financial and otherwise, to children placed by the State for care and protection at children's homes. In November 2016, the Payment Per Child (PPC) was approved by Cabinet to take effect from December 1, 2016, for the upkeep and maintenance of children assigned to a private community residence (CR). An agreement was also made to provide a grant to CRs to cover electricity and water rates. Cabinet, by Minute No. 1692 of November 3, 2016 also agreed to the additional $2000.00 per child to be used to cover the medical diagnostic and other medical treatment needs that cannot be met in a timely manner by the Public Health Care System, subject to the approval of the child's need for the services by the Children's Authority of Trinidad and Tobago, and 50% of the cost of the bills associated with water and electricity at community residences be met by Government."/>
    <s v="Grant"/>
    <n v="29"/>
    <n v="10055543"/>
    <x v="9"/>
    <m/>
    <s v="Verification Checked - Astrid Casimire"/>
    <m/>
  </r>
  <r>
    <x v="2"/>
    <x v="17"/>
    <s v="OPM - GCA"/>
    <s v="Office of the Prime Minister"/>
    <s v="Non-Governmental Organizations"/>
    <s v="The subvention from the Government of the Republic of Trinidad and Tobago, is currently disbursed through the Office of the Prime Minister, Gender and Child Affairs every quarter provided that quarterly monitoring reports are provided.  "/>
    <s v="Grant"/>
    <n v="4"/>
    <n v="3570414"/>
    <x v="9"/>
    <m/>
    <s v="Verification Checked - Astrid Casimire"/>
    <m/>
  </r>
  <r>
    <x v="2"/>
    <x v="17"/>
    <s v="OPM - GCA"/>
    <s v="Office of the Prime Minister"/>
    <s v="Large Community Residences"/>
    <s v="The Community Residences, which are Children's Homes (CH), provide care and protection for vulnerable children as a result of decisions from the Children Court and the Children's Authority of Trinidad and Tobago (CATT). In addition to general basic care, these CHs are populated with trauma-exposed children who require therapeutic services provided by specialized professionals. The maintenance of adequate care would have a positive effect on the development of the child and augers well for more positive outcomes on the child attaining adulthood."/>
    <s v="Programme"/>
    <n v="3"/>
    <n v="35722285"/>
    <x v="9"/>
    <m/>
    <s v="Verification Checked - Astrid Casimire"/>
    <m/>
  </r>
  <r>
    <x v="3"/>
    <x v="17"/>
    <s v="OPM - GCA"/>
    <s v="Gender and Child Affairs Division"/>
    <s v="One-Off Grants"/>
    <s v="The One-Off Grant is a one-time payment to a Civil Society Organisation or individual to assist in the execution of a particular Gender, Child, or HIV and AIDS related initiative."/>
    <s v="Grant"/>
    <n v="32"/>
    <n v="301160"/>
    <x v="9"/>
    <m/>
    <s v="Verification Checked - Astrid Casimire"/>
    <m/>
  </r>
  <r>
    <x v="3"/>
    <x v="17"/>
    <s v="OPM - GCA"/>
    <s v="Gender and Child Affairs Division"/>
    <s v="Payment Per Child (Grant given to State Homes)"/>
    <s v="The Government of Trinidad and Tobago has committed to provide support, financial and otherwise, to children placed by the State for care and protection at children's homes. In November 2016, the Payment Per Child (PPC) was approved by Cabinet to take effect from December 1, 2016, for the upkeep and maintenance of children assigned to a private community residence (CR). An agreement was also made to provide a grant to CRs to cover electricity and water rates. Cabinet, by Minute No. 1692 of November 3, 2016 also agreed to the additional $2000.00 per child to be used to cover the medical diagnostic and other medical treatment needs that cannot be met in a timely manner by the Public Health Care System, subject to the approval of the child's need for the services by the Children's Authority of Trinidad and Tobago, and 50% of the cost of the bills associated with water and electricity at community residences be met by Government."/>
    <s v="Grant"/>
    <n v="27"/>
    <n v="8758561.0999999996"/>
    <x v="9"/>
    <m/>
    <s v="Verification Checked - Astrid Casimire"/>
    <m/>
  </r>
  <r>
    <x v="3"/>
    <x v="17"/>
    <s v="OPM - GCA"/>
    <s v="Office of the Prime Minister"/>
    <s v="Non Governmental Organizations"/>
    <s v="The subvention from the Government of the Republic of Trinidad and Tobago, is currently disbursed through the Office of the Prime Minister, Gender and Child Affairs every quarter provided that quarterly monitoring reports are provided.  "/>
    <s v="Grant"/>
    <n v="5"/>
    <n v="3770414"/>
    <x v="9"/>
    <m/>
    <s v="Verification Checked - Astrid Casimire"/>
    <m/>
  </r>
  <r>
    <x v="3"/>
    <x v="17"/>
    <s v="OPM - GCA"/>
    <s v="Office of the Prime Minister"/>
    <s v="Large Community Residences"/>
    <s v="The Community Residences, which are Children's Homes (CH), provide care and protection for vulnerable children as a result of decisions from the Children Court and the Children's Authority of Trinidad and Tobago (CATT). In addition to general basic care, these CHs are populated with trauma-exposed children who require therapeutic services provided by specialized professionals. The maintenance of adequate care would have a positive effect on the development of the child and augers well for more positive outcomes on the child attaining adulthood."/>
    <s v="Programme"/>
    <n v="3"/>
    <n v="39514400"/>
    <x v="9"/>
    <m/>
    <s v="Verification Checked - Astrid Casimire"/>
    <m/>
  </r>
  <r>
    <x v="4"/>
    <x v="17"/>
    <s v="OPM - GCA"/>
    <s v="Gender and Child Affairs Division"/>
    <s v="One-Off Grants"/>
    <s v="The One-Off Grant is a one-time payment to a Civil Society Organisation or individual to assist in the execution of a particular Gender, Child, or HIV and AIDS related initiative."/>
    <s v="Grant"/>
    <n v="17"/>
    <n v="121999"/>
    <x v="9"/>
    <m/>
    <s v="Verification Checked - Astrid Casimire"/>
    <m/>
  </r>
  <r>
    <x v="4"/>
    <x v="17"/>
    <s v="OPM - GCA"/>
    <s v="Gender and Child Affairs Division"/>
    <s v="Payment Per Child (Grant given to State Homes)"/>
    <s v="The Government of Trinidad and Tobago has committed to provide support, financial and otherwise, to children placed by the State for care and protection at children's homes. In November 2016, the Payment Per Child (PPC) was approved by Cabinet to take effect from December 1, 2016, for the upkeep and maintenance of children assigned to a private community residence (CR). An agreement was also made to provide a grant to CRs to cover electricity and water rates. Cabinet, by Minute No. 1692 of November 3, 2016 also agreed to the additional $2000.00 per child to be used to cover the medical diagnostic and other medical treatment needs that cannot be met in a timely manner by the Public Health Care System, subject to the approval of the child's need for the services by the Children's Authority of Trinidad and Tobago, and 50% of the cost of the bills associated with water and electricity at community residences be met by Government."/>
    <s v="Grant"/>
    <n v="25"/>
    <n v="5628684"/>
    <x v="9"/>
    <m/>
    <s v="Verification Checked - Astrid Casimire"/>
    <m/>
  </r>
  <r>
    <x v="4"/>
    <x v="17"/>
    <s v="OPM - GCA"/>
    <s v="Office of the Prime Minister"/>
    <s v="Non-Governmental Organizations"/>
    <s v="The subvention from the Government of the Republic of Trinidad and Tobago, is currently disbursed through the Office of the Prime Minister, Gender and Child Affairs every quarter provided that quarterly monitoring reports are provided.  "/>
    <s v="Grant"/>
    <n v="4"/>
    <n v="2677809"/>
    <x v="9"/>
    <m/>
    <s v="Verification Checked - Astrid Casimire"/>
    <m/>
  </r>
  <r>
    <x v="4"/>
    <x v="17"/>
    <s v="OPM - GCA"/>
    <s v="Office of the Prime Minister"/>
    <s v="Large Community Residences"/>
    <s v="The Community Residences, which are Children's Homes (CH), provide care and protection for vulnerable children as a result of decisions from the Children Court and the Children's Authority of Trinidad and Tobago (CATT). In addition to general basic care, these CHs are populated with trauma-exposed children who require therapeutic services provided by specialized professionals. The maintenance of adequate care would have a positive effect on the development of the child and augers well for more positive outcomes on the child attaining adulthood."/>
    <s v="Programme"/>
    <n v="3"/>
    <n v="32098376"/>
    <x v="9"/>
    <m/>
    <s v="Verification Checked - Astrid Casimire"/>
    <m/>
  </r>
  <r>
    <x v="1"/>
    <x v="18"/>
    <s v="MNS"/>
    <s v="Criminal Injuries Compensation Board (CICB)"/>
    <s v="Awards of Compensation"/>
    <s v="Provides compensation to persons or the dependents of persons who suffered injury as a direct result of a crime of violence."/>
    <s v="Grant"/>
    <m/>
    <n v="3830808.23"/>
    <x v="9"/>
    <m/>
    <s v="Checked - Astrid Casimire"/>
    <m/>
  </r>
  <r>
    <x v="2"/>
    <x v="18"/>
    <s v="MNS"/>
    <s v="Criminal Injuries Compensation Board (CICB)"/>
    <s v="Awards of Compensation"/>
    <s v="Provides compensation to persons or the dependents of persons who suffered injury as a direct result of a crime of violence."/>
    <s v="Grant"/>
    <m/>
    <n v="1784450"/>
    <x v="9"/>
    <m/>
    <s v="Checked - Astrid Casimire"/>
    <m/>
  </r>
  <r>
    <x v="3"/>
    <x v="18"/>
    <s v="MNS"/>
    <s v="Criminal Injuries Compensation Board (CICB)"/>
    <s v="Awards of Compensation"/>
    <s v="Provides compensation to persons or the dependents of persons who suffered injury as a direct result of a crime of violence."/>
    <s v="Grant"/>
    <m/>
    <n v="1398961.51"/>
    <x v="9"/>
    <m/>
    <s v="Checked - Astrid Casimire"/>
    <m/>
  </r>
  <r>
    <x v="4"/>
    <x v="18"/>
    <s v="MNS"/>
    <s v="Criminal Injuries Compensation Board (CICB)"/>
    <s v="Awards of Compensation"/>
    <s v="Provides compensation to persons or the dependents of persons who suffered injury as a direct result of a crime of violence."/>
    <s v="Grant"/>
    <m/>
    <n v="2781458.35"/>
    <x v="9"/>
    <m/>
    <s v="Checked - Astrid Casimire"/>
    <m/>
  </r>
  <r>
    <x v="0"/>
    <x v="19"/>
    <s v="MoL"/>
    <s v="N/A"/>
    <s v="N/A"/>
    <s v="N/A"/>
    <s v="N/A"/>
    <n v="0"/>
    <n v="0"/>
    <x v="22"/>
    <m/>
    <s v="Checked - Astrid Casimire"/>
    <m/>
  </r>
  <r>
    <x v="1"/>
    <x v="19"/>
    <s v="MoL"/>
    <s v="N/A"/>
    <s v="N/A"/>
    <s v="N/A"/>
    <s v="N/A"/>
    <n v="0"/>
    <n v="0"/>
    <x v="22"/>
    <m/>
    <s v="Checked - Astrid Casimire"/>
    <m/>
  </r>
  <r>
    <x v="2"/>
    <x v="19"/>
    <s v="MoL"/>
    <s v="N/A"/>
    <s v="N/A"/>
    <s v="N/A"/>
    <s v="N/A"/>
    <n v="0"/>
    <n v="0"/>
    <x v="22"/>
    <m/>
    <s v="Checked - Astrid Casimire"/>
    <m/>
  </r>
  <r>
    <x v="3"/>
    <x v="19"/>
    <s v="MoL"/>
    <s v="N/A"/>
    <s v="N/A"/>
    <s v="N/A"/>
    <s v="N/A"/>
    <n v="0"/>
    <n v="0"/>
    <x v="22"/>
    <m/>
    <s v="Checked - Astrid Casimire"/>
    <m/>
  </r>
  <r>
    <x v="4"/>
    <x v="19"/>
    <s v="MoL"/>
    <s v="N/A"/>
    <s v="N/A"/>
    <s v="N/A"/>
    <s v="N/A"/>
    <n v="0"/>
    <n v="0"/>
    <x v="22"/>
    <m/>
    <s v="Checked - Astrid Casimire"/>
    <m/>
  </r>
  <r>
    <x v="7"/>
    <x v="1"/>
    <s v="MYDNS"/>
    <s v="National Service"/>
    <s v="Retiree Adolescent Partnership Programme (R.A.P.P.)"/>
    <s v="The Retiree Adolescent Partnership Programme (RAPP) is a community-oriented programme which utilizes the skills and expertise of retired persons, in addition to other suitable members of the community, to provide support, mentorship and supervision for youth. Participants are selected through recommendations from schools, members of the community and/or parents. Priority is given to “at-risk” youth who are low academic performers, lack parental guidance and support and/or after-school supervision."/>
    <s v="Programme"/>
    <n v="267"/>
    <n v="1675000"/>
    <x v="9"/>
    <m/>
    <s v="Checked - Astrid Casimire"/>
    <m/>
  </r>
  <r>
    <x v="8"/>
    <x v="1"/>
    <s v="MYDNS"/>
    <s v="National Service"/>
    <s v="Retiree Adolescent Partnership Programme (R.A.P.P.)"/>
    <s v="The Retiree Adolescent Partnership Programme (RAPP) is a community-oriented programme which utilizes the skills and expertise of retired persons, in addition to other suitable members of the community, to provide support, mentorship and supervision for youth. Participants are selected through recommendations from schools, members of the community and/or parents. Priority is given to “at-risk” youth who are low academic performers, lack parental guidance and support and/or after-school supervision."/>
    <s v="Programme"/>
    <n v="323"/>
    <m/>
    <x v="9"/>
    <m/>
    <s v="Needs clarification"/>
    <s v="Cost of programme missing for 2021; Minister Cummings 2025 Budget Statement states: 846 youth have benefited from the RAPP between fiscal 2021 and 2024."/>
  </r>
  <r>
    <x v="9"/>
    <x v="1"/>
    <s v="MYDNS"/>
    <s v="National Service"/>
    <s v="Retiree Adolescent Partnership Programme (R.A.P.P.)"/>
    <s v="The Retiree Adolescent Partnership Programme (RAPP) is a community-oriented programme which utilizes the skills and expertise of retired persons, in addition to other suitable members of the community, to provide support, mentorship and supervision for youth. Participants are selected through recommendations from schools, members of the community and/or parents. Priority is given to “at-risk” youth who are low academic performers, lack parental guidance and support and/or after-school supervision."/>
    <s v="Programme"/>
    <n v="275"/>
    <n v="1622053"/>
    <x v="9"/>
    <m/>
    <s v="Needs clarification"/>
    <s v="Minister Cummings 2025 Budget Statement states: 846 youth have benefited from the RAPP between fiscal 2021 and 2024."/>
  </r>
  <r>
    <x v="10"/>
    <x v="1"/>
    <s v="MYDNS"/>
    <s v="National Service"/>
    <s v="Retiree Adolescent Partnership Programme (R.A.P.P.)"/>
    <s v="The Retiree Adolescent Partnership Programme (RAPP) is a community-oriented programme which utilizes the skills and expertise of retired persons, in addition to other suitable members of the community, to provide support, mentorship and supervision for youth. Participants are selected through recommendations from schools, members of the community and/or parents. Priority is given to “at-risk” youth who are low academic performers, lack parental guidance and support and/or after-school supervision."/>
    <s v="Programme"/>
    <n v="297"/>
    <n v="1600000"/>
    <x v="9"/>
    <m/>
    <s v="Needs clarification"/>
    <s v="Minister Cummings 2025 Budget Statement states: 846 youth have benefited from the RAPP between fiscal 2021 and 2024."/>
  </r>
  <r>
    <x v="11"/>
    <x v="1"/>
    <s v="MYDNS"/>
    <s v="National Service"/>
    <s v="Retiree Adolescent Partnership Programme (R.A.P.P.)"/>
    <s v="The Retiree Adolescent Partnership Programme (RAPP) is a community-oriented programme which utilizes the skills and expertise of retired persons, in addition to other suitable members of the community, to provide support, mentorship and supervision for youth. Participants are selected through recommendations from schools, members of the community and/or parents. Priority is given to “at-risk” youth who are low academic performers, lack parental guidance and support and/or after-school supervision."/>
    <s v="Programme"/>
    <n v="325"/>
    <n v="1600000"/>
    <x v="9"/>
    <m/>
    <s v="Needs clarification"/>
    <s v="Minister Cummings 2025 Budget Statement states: 846 youth have benefited from the RAPP between fiscal 2021 and 2024."/>
  </r>
  <r>
    <x v="11"/>
    <x v="1"/>
    <s v="MYDNS"/>
    <s v="National Service"/>
    <s v="Prior Learning Assessment Recognition (P.L.A.R.)"/>
    <s v="The Prior Learning Assessment and Recognition (PLAR) initiative is a formal assessment and recognition strategy for skilled individuals between the ages 16-35, who would not have been afforded the opportunity to have their competence assessed and recognised through formal certification. Through the PLAR process, skilled workers from the youth demographic without certification may obtain the Trinidad and Tobago National Vocational Qualification (TTNVQ) or a Caribbean Vocational Qualification (CVQ) as either a Full qualification or Unit awards."/>
    <s v="Programme"/>
    <n v="300"/>
    <n v="1200000"/>
    <x v="9"/>
    <m/>
    <s v="Checked - Astrid Casimire"/>
    <m/>
  </r>
  <r>
    <x v="0"/>
    <x v="1"/>
    <s v="MYDNS"/>
    <s v="National Service"/>
    <s v="Civilian Conservation Corps (CCC)"/>
    <s v="To provide a level of training to young adults who would have been considered as unemployable thereby, providing a level of mentorship along with a skill of choice. This is geared towards each individual becoming certified in their field of study whereby they are now employed or employable. The CCC is designed to empower socially marginalized young adults between the ages of 16 and 25."/>
    <s v="Programme"/>
    <n v="1733"/>
    <n v="53461342"/>
    <x v="82"/>
    <m/>
    <s v="Checked - Astrid Casimire"/>
    <m/>
  </r>
  <r>
    <x v="1"/>
    <x v="1"/>
    <s v="MYDNS"/>
    <s v="National Service"/>
    <s v="Civilian Conservation Corps (CCC)"/>
    <s v="To provide a level of training to young adults who would have been considered as unemployable thereby, providing a level of mentorship along with a skill of choice. This is geared towards each individual becoming certified in their field of study whereby they are now employed or employable. The CCC is designed to empower socially marginalized young adults between the ages of 16 and 25."/>
    <s v="Programme"/>
    <n v="1035"/>
    <n v="30837262"/>
    <x v="9"/>
    <m/>
    <s v="Checked - Astrid Casimire"/>
    <m/>
  </r>
  <r>
    <x v="2"/>
    <x v="1"/>
    <s v="MYDNS"/>
    <s v="National Service"/>
    <s v="Civilian Conservation Corps (CCC)"/>
    <s v="To provide a level of training to young adults who would have been considered as unemployable thereby, providing a level of mentorship along with a skill of choice. This is geared towards each individual becoming certified in their field of study whereby they are now employed or employable. The CCC is designed to empower socially marginalized young adults between the ages of 16 and 25."/>
    <s v="Programme"/>
    <n v="806"/>
    <n v="45541560"/>
    <x v="9"/>
    <m/>
    <s v="Checked - Astrid Casimire"/>
    <m/>
  </r>
  <r>
    <x v="3"/>
    <x v="1"/>
    <s v="MYDNS"/>
    <s v="National Service"/>
    <s v="Civilian Conservation Corps (CCC)"/>
    <s v="To provide a level of training to young adults who would have been considered as unemployable thereby, providing a level of mentorship along with a skill of choice. This is geared towards each individual becoming certified in their field of study whereby they are now employed or employable. The CCC is designed to empower socially marginalized young adults between the ages of 16 and 25."/>
    <s v="Programme"/>
    <n v="907"/>
    <n v="41332246"/>
    <x v="9"/>
    <m/>
    <s v="Checked - Astrid Casimire"/>
    <m/>
  </r>
  <r>
    <x v="4"/>
    <x v="1"/>
    <s v="MYDNS"/>
    <s v="National Service"/>
    <s v="Civilian Conservation Corps (CCC)"/>
    <s v="To provide a level of training to young adults who would have been considered as unemployable thereby, providing a level of mentorship along with a skill of choice. This is geared towards each individual becoming certified in their field of study whereby they are now employed or employable. The CCC is designed to empower socially marginalized young adults between the ages of 16 and 25."/>
    <s v="Programme"/>
    <n v="913"/>
    <n v="51920000"/>
    <x v="9"/>
    <m/>
    <s v="Needs Clarification 21/11/2024"/>
    <s v="Minister Cummings Budget Statement 2025: In Fiscal 2024, 921 trainee’s participants enrolled in the CCC Programme."/>
  </r>
  <r>
    <x v="11"/>
    <x v="1"/>
    <s v="MYDNS"/>
    <s v="National Service"/>
    <s v="HOIST Tower Crane Operations Programme"/>
    <s v="The Tower Crane Operations program provided a thorough understanding of tower cranes through a blend of classroom theory and practical training, featuring regular evaluations and interventions from both in-class and on-field activities. Its primary goal is to produce proficient and confident tower crane operators who can ensure workplace safety. Targeting individuals aged 18 to 35 in Trinidad and Tobago, the program aims to enhance youth employability, support their transition into adulthood, and enable them to contribute significantly to sustainable national development."/>
    <s v="Programme"/>
    <n v="50"/>
    <n v="1679000"/>
    <x v="9"/>
    <m/>
    <s v="Checked - Astrid Casimire"/>
    <m/>
  </r>
  <r>
    <x v="11"/>
    <x v="1"/>
    <s v="MYDNS"/>
    <s v="National Service"/>
    <s v="Drilling Rig Operations (DROP)"/>
    <s v="This programme imparts essential knowledge, skills, and abilities for the safe and effective operation of foundation drilling rigs across industrial, commercial, and residential projects. Participants will gain a comprehensive understanding of various installations, systems, equipment, hand tools, and power-operated machines used in rigging."/>
    <s v="Programme"/>
    <n v="80"/>
    <n v="1048000"/>
    <x v="9"/>
    <m/>
    <s v="Needs Clarification 21/11/2024"/>
    <s v="Minister Cummings stated in Budget 2025 statement that 78 youths have benefitted from this programme"/>
  </r>
  <r>
    <x v="11"/>
    <x v="1"/>
    <s v="MYDNS"/>
    <s v="National Service"/>
    <s v="Introductory Linesman Training/Introductory Line Clearer Training"/>
    <s v="To provide Fifty (50) young nationals 18-35 with the knowledge, skill and technique to perform Overhead Line Construction and Maintenance as well as the relevant skills to conduct vegetation management in a safe and efficient manner according to safety regulatioons"/>
    <s v="Programme"/>
    <n v="50"/>
    <n v="1593000"/>
    <x v="9"/>
    <m/>
    <s v="Checked - Astrid Casimire"/>
    <m/>
  </r>
  <r>
    <x v="3"/>
    <x v="1"/>
    <s v="MYDNS"/>
    <s v="National Service"/>
    <s v="A Music Production and Life Skills Initiative for Youth Development (AMPLIFY)"/>
    <s v="To provide one hundred nationals 18-35 years old with training skills in Music Production Courses. Students will complete training in either Audio Recording and Editing for Video or Digital Audio Workshop (DAW)"/>
    <s v="Programme"/>
    <n v="100"/>
    <n v="1133000"/>
    <x v="9"/>
    <m/>
    <s v="Needs Clarification 21/11/2024"/>
    <s v="Minister Cummings stated in Budget 2025 statement that 464 youth have benefited from the AMPLIFY Programme between fiscal 2022 and 2024"/>
  </r>
  <r>
    <x v="4"/>
    <x v="1"/>
    <s v="MYDNS"/>
    <s v="National Service"/>
    <s v="A Music Production and Life Skills Initiative for Youth Development (AMPLIFY)"/>
    <s v="To increase the intake of participants from one hundred (100) participants to approximately three (300) nationals from 16-35 years old who aspire in the fields of media and music and, more broadly, entertainment."/>
    <s v="Programme"/>
    <n v="450"/>
    <n v="1072300"/>
    <x v="9"/>
    <m/>
    <s v="Needs Clarification 21/11/2024"/>
    <s v="Minister Cummings stated in Budget 2025 statement that 464 youth have benefited from the AMPLIFY Programme between fiscal 2022 and 2024"/>
  </r>
  <r>
    <x v="7"/>
    <x v="1"/>
    <s v="MYDNS"/>
    <s v="National Service"/>
    <s v="Military-Led Academic Training Programme (MiLAT)"/>
    <s v="To prepare young men between the ages of 16 to 20 to be positive contributors to society within two years of residency, encapsulating life skills, CSEC certifications, mentorship and national pride."/>
    <s v="Programme"/>
    <n v="90"/>
    <m/>
    <x v="9"/>
    <m/>
    <s v="Needs Clarification 28/11/2024"/>
    <s v="Total cost of programme missing"/>
  </r>
  <r>
    <x v="8"/>
    <x v="1"/>
    <s v="MYDNS"/>
    <s v="National Service"/>
    <s v="Military-Led Academic Training Programme (MiLAT)"/>
    <s v="To prepare young men between the ages of 16 to 20 to be positive contributors to society within two years of residency, encapsulating life skills, CSEC certifications, mentorship and national pride."/>
    <s v="Programme"/>
    <n v="180"/>
    <m/>
    <x v="9"/>
    <m/>
    <s v="Needs Clarification 28/11/2024"/>
    <s v="Total cost of programme missing"/>
  </r>
  <r>
    <x v="9"/>
    <x v="1"/>
    <s v="MYDNS"/>
    <s v="National Service"/>
    <s v="Military-Led Academic Training Programme (MiLAT)"/>
    <s v="To prepare young men between the ages of 16 to 20 to be positive contributors to society within two years of residency, encapsulating life skills, CSEC certifications, mentorship and national pride."/>
    <s v="Programme"/>
    <n v="197"/>
    <m/>
    <x v="9"/>
    <m/>
    <s v="Needs Clarification 28/11/2024"/>
    <s v="Total cost of programme missing"/>
  </r>
  <r>
    <x v="10"/>
    <x v="1"/>
    <s v="MYDNS"/>
    <s v="National Service"/>
    <s v="Military-Led Academic Training Programme (MiLAT)"/>
    <s v="To prepare young men between the ages of 16 to 20 to be positive contributors to society within two years of residency, encapsulating life skills, CSEC certifications, mentorship and national pride."/>
    <s v="Programme"/>
    <n v="180"/>
    <n v="16900000"/>
    <x v="9"/>
    <m/>
    <s v="Checked - Astrid Casimire"/>
    <m/>
  </r>
  <r>
    <x v="11"/>
    <x v="1"/>
    <s v="MYDNS"/>
    <s v="National Service"/>
    <s v="Military-Led Academic Training Programme (MiLAT)"/>
    <s v="To prepare young men between the ages of 16 to 20 to be positive contributors to society within two years of residency, encapsulating life skills, CSEC certifications, mentorship and national pride."/>
    <s v="Programme"/>
    <n v="100"/>
    <n v="16900000"/>
    <x v="9"/>
    <m/>
    <s v="Checked - Astrid Casimire"/>
    <m/>
  </r>
  <r>
    <x v="1"/>
    <x v="1"/>
    <s v="MYDNS"/>
    <s v="-"/>
    <s v="Geriatric Adolescent Partnership Programme (GAPP)"/>
    <s v="GAPP facilitates the development of strong, social and societal ties between elderly and young persons.  As participants of the Programme, young persons’ provide companionship and geriatric care services in exchange for mentorship and other opportunities for their intrapersonal development of a caring and nurturing value system._x000a_The major function of the Programme is primarily to build a bridge between the youth and elderly through skills development of vulnerable adolescents in communities with para-healthcare professional training, involving both theory and practical components._x000a_Secondly, through elderly care, successful graduates of the training programme matriculate into an internship phase and are placed in the private homes of elderly nationals. In this phase, their skills are tested and nurtured through the implementation of care plans for the elderly. "/>
    <s v="Programme"/>
    <n v="1712"/>
    <n v="24528000"/>
    <x v="83"/>
    <m/>
    <s v="Checked - Astrid Casimire"/>
    <m/>
  </r>
  <r>
    <x v="2"/>
    <x v="1"/>
    <s v="MYDNS"/>
    <s v="-"/>
    <s v="Geriatric Adolescent Partnership Programme (GAPP)"/>
    <s v="GAPP facilitates the development of strong, social and societal ties between elderly and young persons.  As participants of the Programme, young persons’ provide companionship and geriatric care services in exchange for mentorship and other opportunities for their intrapersonal development of a caring and nurturing value system._x000a_The major function of the Programme is primarily to build a bridge between the youth and elderly through skills development of vulnerable adolescents in communities with para-healthcare professional training, involving both theory and practical components._x000a_Secondly, through elderly care, successful graduates of the training programme matriculate into an internship phase and are placed in the private homes of elderly nationals. In this phase, their skills are tested and nurtured through the implementation of care plans for the elderly. "/>
    <s v="Programme"/>
    <n v="1669"/>
    <n v="21209003.16"/>
    <x v="84"/>
    <m/>
    <s v="Checked - Astrid Casimire"/>
    <m/>
  </r>
  <r>
    <x v="3"/>
    <x v="1"/>
    <s v="MYDNS"/>
    <s v="-"/>
    <s v="Geriatric Adolescent Partnership Programme (GAPP)"/>
    <s v="GAPP facilitates the development of strong, social and societal ties between elderly and young persons.  As participants of the Programme, young persons’ provide companionship and geriatric care services in exchange for mentorship and other opportunities for their intrapersonal development of a caring and nurturing value system._x000a_The major function of the Programme is primarily to build a bridge between the youth and elderly through skills development of vulnerable adolescents in communities with para-healthcare professional training, involving both theory and practical components._x000a_Secondly, through elderly care, successful graduates of the training programme matriculate into an internship phase and are placed in the private homes of elderly nationals. In this phase, their skills are tested and nurtured through the implementation of care plans for the elderly. "/>
    <s v="Programme"/>
    <n v="1632"/>
    <n v="19701803.16"/>
    <x v="85"/>
    <m/>
    <s v="Checked - Astrid Casimire"/>
    <m/>
  </r>
  <r>
    <x v="4"/>
    <x v="1"/>
    <s v="MYDNS"/>
    <s v="-"/>
    <s v="Geriatric Adolescent Partnership Programme (GAPP)"/>
    <s v="GAPP facilitates the development of strong, social and societal ties between elderly and young persons.  As participants of the Programme, young persons’ provide companionship and geriatric care services in exchange for mentorship and other opportunities for their intrapersonal development of a caring and nurturing value system._x000a_The major function of the Programme is primarily to build a bridge between the youth and elderly through skills development of vulnerable adolescents in communities with para-healthcare professional training, involving both theory and practical components._x000a_Secondly, through elderly care, successful graduates of the training programme matriculate into an internship phase and are placed in the private homes of elderly nationals. In this phase, their skills are tested and nurtured through the implementation of care plans for the elderly. "/>
    <s v="Programme"/>
    <n v="1654"/>
    <n v="21093803.16"/>
    <x v="86"/>
    <m/>
    <s v="Needs Clarification 28/11/2024"/>
    <s v="Minister Cummings Budget 2025 Statement: 540 caregivers and 720 persons requiring geriatric care and companionship have benefited from this programme."/>
  </r>
  <r>
    <x v="12"/>
    <x v="1"/>
    <s v="MYDNS"/>
    <s v="Youth Division"/>
    <s v="Youth and Women in Agriculture "/>
    <s v="Equipping youths between the ages of 16-35 years with the requisite theoretical and practical knowledge required to establish contemporary aquaculture farming enterprises."/>
    <s v="Programme"/>
    <n v="200"/>
    <n v="29142000"/>
    <x v="9"/>
    <s v="Agriculture"/>
    <s v="Needs Clarification 28/11/2024"/>
    <s v="This appears to be a focus, not a specific programme. The specific programmes are YAHP, Youth Shade House and Youth Aquaculture"/>
  </r>
  <r>
    <x v="13"/>
    <x v="1"/>
    <s v="MYDNS"/>
    <s v="National Entrepreneurship Development Company Limited (NEDCO) - Programme Implementation Unit "/>
    <s v="The Youth Agricultural Homestead Programme"/>
    <s v="Successful participants of The Youth Agricultural Homestead Programme are given a start-up grant to purse their agricultural businesses based on the extensive agricultural training they received while enrolled in the programme. "/>
    <s v="Programme"/>
    <n v="159"/>
    <n v="3180000"/>
    <x v="9"/>
    <s v="Agriculture"/>
    <s v="Needs Clarification 22/11/2024"/>
    <s v="Minister Cummings Budget 2025 Statement: To date the YAHP has comprises of four cohorts with a total of 752 participants. In fiscal 2024, the Full-time Cohort Phase I graduated with 193 students receiving a Certificate in Agriculture and Agro-processing Technologies from the University of Trinidad and Tobago (UTT). A new full-time cohort of 200 students began orientation on September 20, 2024, marking the start of Cohort 3"/>
  </r>
  <r>
    <x v="12"/>
    <x v="1"/>
    <s v="MYDNS"/>
    <s v="Youth Division"/>
    <s v="The Youth Aquaculture Project "/>
    <s v="Equipping youths between the ages of 16-35 years with the requisite theoretical and practical knowledge required to establish contemporary aquaculture farming enterprises."/>
    <s v="Programme"/>
    <n v="200"/>
    <n v="29142000"/>
    <x v="87"/>
    <s v="Agriculture"/>
    <s v="Checked - Astrid Casimire"/>
    <m/>
  </r>
  <r>
    <x v="0"/>
    <x v="20"/>
    <s v="MOFCA"/>
    <s v="N/A"/>
    <s v="N/A"/>
    <s v="N/A"/>
    <s v="N/A"/>
    <n v="0"/>
    <n v="0"/>
    <x v="88"/>
    <m/>
    <s v="Verification Checked - Astrid Casimire"/>
    <m/>
  </r>
  <r>
    <x v="1"/>
    <x v="20"/>
    <s v="MOFCA"/>
    <s v="N/A"/>
    <s v="N/A"/>
    <s v="N/A"/>
    <s v="N/A"/>
    <n v="0"/>
    <n v="0"/>
    <x v="88"/>
    <m/>
    <s v="Verification Checked - Astrid Casimire"/>
    <m/>
  </r>
  <r>
    <x v="2"/>
    <x v="20"/>
    <s v="MOFCA"/>
    <s v="N/A"/>
    <s v="N/A"/>
    <s v="N/A"/>
    <s v="N/A"/>
    <n v="0"/>
    <n v="0"/>
    <x v="88"/>
    <m/>
    <s v="Verification Checked - Astrid Casimire"/>
    <m/>
  </r>
  <r>
    <x v="3"/>
    <x v="20"/>
    <s v="MOFCA"/>
    <s v="N/A"/>
    <s v="N/A"/>
    <s v="N/A"/>
    <s v="N/A"/>
    <n v="0"/>
    <n v="0"/>
    <x v="88"/>
    <m/>
    <s v="Verification Checked - Astrid Casimire"/>
    <m/>
  </r>
  <r>
    <x v="4"/>
    <x v="20"/>
    <s v="MOFCA"/>
    <s v="N/A"/>
    <s v="N/A"/>
    <s v="N/A"/>
    <s v="N/A"/>
    <n v="0"/>
    <n v="0"/>
    <x v="88"/>
    <m/>
    <s v="Verification Checked - Astrid Casimire"/>
    <m/>
  </r>
  <r>
    <x v="1"/>
    <x v="21"/>
    <s v="MEEI"/>
    <s v="National Energy Corporation of Trinidad and Tobago Limited - Corporate Communications"/>
    <s v="Sponsorship - Solar PV installation training for La Brea residents (October 2021)"/>
    <s v="This initiative empowers participants to reduce energy consumption, promote sustainability, and drive the energy transition through hands-on knowledge of energy-saving tools and practices."/>
    <s v="Grant"/>
    <n v="1"/>
    <n v="55858.879999999997"/>
    <x v="9"/>
    <m/>
    <m/>
    <m/>
  </r>
  <r>
    <x v="1"/>
    <x v="21"/>
    <s v="MEEI"/>
    <s v="National Energy Corporation of Trinidad and Tobago Limited - Corporate Communications"/>
    <s v="Sponsorship - Purchase and installation of online water cooler systems at the University of the West Indies (UWI), St. Augustine campus"/>
    <s v="To support the development of an affordable, on-campus water access solution for students, promoting convenience, health, and well-being while reducing the need for off-campus resources."/>
    <s v="Grant"/>
    <n v="1"/>
    <n v="15000"/>
    <x v="9"/>
    <m/>
    <m/>
    <m/>
  </r>
  <r>
    <x v="1"/>
    <x v="21"/>
    <s v="MEEI"/>
    <s v="National Energy Corporation of Trinidad and Tobago Limited - Corporate Communications"/>
    <s v="Sponsorship - NLCL Under-19 Community Cup"/>
    <s v="To strengthen stakeholder relations and promote local sports development within fenceline communities."/>
    <s v="Grant"/>
    <n v="1"/>
    <n v="10000"/>
    <x v="9"/>
    <m/>
    <m/>
    <m/>
  </r>
  <r>
    <x v="1"/>
    <x v="21"/>
    <s v="MEEI"/>
    <s v="National Energy Corporation of Trinidad and Tobago Limited - Corporate Communications"/>
    <s v="Donation to the Mayaro Past Pupils Association's 2021 SEA Awards"/>
    <s v="To strengthen stakeholder relations, promote youth development and educational advancement within fenceline communities."/>
    <s v="Grant"/>
    <n v="1"/>
    <n v="4600"/>
    <x v="9"/>
    <m/>
    <m/>
    <m/>
  </r>
  <r>
    <x v="1"/>
    <x v="21"/>
    <s v="MEEI"/>
    <s v="National Energy Corporation of Trinidad and Tobago Limited - Corporate Communications"/>
    <s v="Donation to the Sobo Village Council's annual children Christmas event"/>
    <s v="To strengthen stakeholder relations and engagement within fenceline communities."/>
    <s v="Grant"/>
    <n v="1"/>
    <n v="4500"/>
    <x v="9"/>
    <m/>
    <m/>
    <m/>
  </r>
  <r>
    <x v="1"/>
    <x v="21"/>
    <s v="MEEI"/>
    <s v="National Energy Corporation of Trinidad and Tobago Limited - Corporate Communications"/>
    <s v="Donation to the Sobo Village Council's Fencing for the Sobo Recreation Ground Project"/>
    <s v="To strengthen stakeholder relations, engagement and social development within fenceline communities."/>
    <s v="Grant"/>
    <n v="1"/>
    <n v="5000"/>
    <x v="9"/>
    <m/>
    <m/>
    <m/>
  </r>
  <r>
    <x v="1"/>
    <x v="21"/>
    <s v="MEEI"/>
    <s v="National Energy Corporation of Trinidad and Tobago Limited - Corporate Communications"/>
    <s v="Donation to the La Brea Police Youth Club's annual Christmas event"/>
    <s v="To strengthen stakeholder relations and engagement within fenceline communities."/>
    <s v="Grant"/>
    <n v="1"/>
    <n v="4500"/>
    <x v="9"/>
    <m/>
    <m/>
    <m/>
  </r>
  <r>
    <x v="1"/>
    <x v="21"/>
    <s v="MEEI"/>
    <s v="National Energy Corporation of Trinidad and Tobago Limited - Corporate Communications"/>
    <s v="Donation to Mayaro Rio Claro Regional Corporation's  Christmas Hamper Drive"/>
    <s v="To strengthen stakeholder relations and promote social development and engagement within fenceline communities."/>
    <s v="Grant"/>
    <n v="1"/>
    <n v="3500"/>
    <x v="9"/>
    <m/>
    <m/>
    <m/>
  </r>
  <r>
    <x v="1"/>
    <x v="21"/>
    <s v="MEEI"/>
    <s v="National Energy Corporation of Trinidad and Tobago Limited - Corporate Communications"/>
    <s v="Donation to the St. James Police Youth Club's  Christmas Fundraiser Initiative"/>
    <s v="To strengthen stakeholder relations and promote youth development and engagement."/>
    <s v="Grant"/>
    <n v="1"/>
    <n v="2300"/>
    <x v="9"/>
    <m/>
    <m/>
    <m/>
  </r>
  <r>
    <x v="1"/>
    <x v="21"/>
    <s v="MEEI"/>
    <s v="National Energy Corporation of Trinidad and Tobago Limited - Corporate Communications"/>
    <s v="Donation to the Mayaro Past Pupils Association's Christmas Hamper Drive for youth"/>
    <s v="To strengthen stakeholder relations and promote youth development and engagement within fenceline communities."/>
    <s v="Grant"/>
    <n v="1"/>
    <n v="3500"/>
    <x v="9"/>
    <m/>
    <m/>
    <m/>
  </r>
  <r>
    <x v="1"/>
    <x v="21"/>
    <s v="MEEI"/>
    <s v="National Energy Corporation of Trinidad and Tobago Limited - Leadership, Talent and Culture"/>
    <s v="Faculty of Engineering Prizes and Awards (University of the West Indies (UWI), St. Augustine campus) "/>
    <s v="Sponsorship of Prizes for Faculty of Engineering Annual Prize and Awards Ceremony"/>
    <s v="Grant"/>
    <n v="1"/>
    <n v="10000"/>
    <x v="9"/>
    <m/>
    <m/>
    <m/>
  </r>
  <r>
    <x v="2"/>
    <x v="21"/>
    <s v="MEEI"/>
    <s v="National Energy Corporation of Trinidad and Tobago Limited - Corporate Communications"/>
    <s v="Platinum Sponsorship - American Chamber of Commerce of Trinidad and Tobago's (AMCHAM T&amp;T's) HSSE Conference &amp; Exhibition 2021"/>
    <s v="To showcase the NGC Group's operations, explore new business opportunities, engage with industry professionals while sharing best practices, and promoting regional safety and resilience."/>
    <s v="Grant"/>
    <n v="1"/>
    <n v="20000"/>
    <x v="89"/>
    <m/>
    <m/>
    <m/>
  </r>
  <r>
    <x v="2"/>
    <x v="21"/>
    <s v="MEEI"/>
    <s v="National Energy Corporation of Trinidad and Tobago Limited - Corporate Communications"/>
    <s v="Sponsorship - Prime Minister Charity Golf Classic 2021 Golf Tournament"/>
    <s v="To support charitable causes and initiatives in Trinidad and Tobago, contributing to the community by helping to fund projects that make a positive impact on local welfare and development."/>
    <s v="Grant"/>
    <n v="1"/>
    <n v="3500"/>
    <x v="90"/>
    <m/>
    <m/>
    <m/>
  </r>
  <r>
    <x v="2"/>
    <x v="21"/>
    <s v="MEEI"/>
    <s v="National Energy Corporation of Trinidad and Tobago Limited - Corporate Communications"/>
    <s v="Platinum Sponsorship of the Energy Chamber of Trinidad and Tobago's (ECTT's) 2022 Caribbean Sustainable Energy Conference"/>
    <s v="To showcase the NGC Group's operations, explore new business opportunities, engage with industry professionals, and demonstrate commitment to advancing sustainable energy and driving change in the Caribbean energy landscape."/>
    <s v="Grant"/>
    <n v="1"/>
    <n v="11900"/>
    <x v="91"/>
    <m/>
    <m/>
    <m/>
  </r>
  <r>
    <x v="2"/>
    <x v="21"/>
    <s v="MEEI"/>
    <s v="National Energy Corporation of Trinidad and Tobago Limited - Corporate Communications"/>
    <s v="Platinum Sponsorship - Suriname Energy, Oil and Gas Summit and Exhibition 2022"/>
    <s v="To showcase National Energy's and the wider NGC Group's operations in one of the world’s leading oil and gas hotspots, attract new investment opportunities, engage with industry professionals, and demonstrate commitment to to advancing business growth within the regional energy sector."/>
    <s v="Grant"/>
    <n v="1"/>
    <n v="142170"/>
    <x v="92"/>
    <m/>
    <m/>
    <m/>
  </r>
  <r>
    <x v="2"/>
    <x v="21"/>
    <s v="MEEI"/>
    <s v="National Energy Corporation of Trinidad and Tobago Limited - Corporate Communications"/>
    <s v="Donation to the Rotaract Club of Piarco's (U.W.I's) Food Drive Project"/>
    <s v="To strengthen stakeholder relations and promote community development and welfare."/>
    <s v="Grant"/>
    <n v="1"/>
    <n v="1500"/>
    <x v="9"/>
    <m/>
    <m/>
    <m/>
  </r>
  <r>
    <x v="2"/>
    <x v="21"/>
    <s v="MEEI"/>
    <s v="National Energy Corporation of Trinidad and Tobago Limited - Corporate Communications"/>
    <s v="National Energy Bursary (University of the West Indies (UWI), St. Augustine campus)  - Academic year 2020/2021 &amp; 2021/2022"/>
    <s v="1. This bursary is open to residents of National Energy's fenceline communities of Mayaro and Guayaguayare registered in any Faculty from Year I - V at UWI, St. Augustine campus. 2. To strengthen stakeholder relations, promote community development and educational advancement."/>
    <s v="Grant"/>
    <n v="1"/>
    <n v="28000"/>
    <x v="9"/>
    <m/>
    <m/>
    <m/>
  </r>
  <r>
    <x v="2"/>
    <x v="21"/>
    <s v="MEEI"/>
    <s v="National Energy Corporation of Trinidad and Tobago Limited - Corporate Communications"/>
    <s v="National Energy Bursary (University of the West Indies (UWI), St. Augustine campus) - Academic year 2022/2023"/>
    <s v="1. This bursary is open to residents of National Energy's fenceline communities of Mayaro and Guayaguayare registered in any Faculty from Year I - V at UWI, St. Augustine campus. 2. To strengthen stakeholder relations, promote community development and educational advancement."/>
    <s v="Grant"/>
    <n v="1"/>
    <n v="28000"/>
    <x v="9"/>
    <m/>
    <m/>
    <m/>
  </r>
  <r>
    <x v="2"/>
    <x v="21"/>
    <s v="MEEI"/>
    <s v="National Energy Corporation of Trinidad and Tobago Limited - Corporate Communications"/>
    <s v="Sponsorship - Installation of Solar Photovoltaic System within the Faculty of Engineering at the University of the West Indies (UWI), St. Augustine campus"/>
    <s v="To advance National Energy's and NGC CNG’s commitment to renewable energy, energy efficiency, and support the country’s transition to a low carbon future."/>
    <s v="Grant"/>
    <n v="1"/>
    <n v="40000"/>
    <x v="9"/>
    <m/>
    <m/>
    <m/>
  </r>
  <r>
    <x v="2"/>
    <x v="21"/>
    <s v="MEEI"/>
    <s v="National Energy Corporation of Trinidad and Tobago Limited - Corporate Communications"/>
    <s v="Sponsorship - Energy Efficiency Audit Training for La Brea residents"/>
    <s v="This initiative empowers participants to reduce energy consumption, promote sustainability, and drive the energy transition through hands-on knowledge of energy-saving tools and practices."/>
    <s v="Grant"/>
    <n v="1"/>
    <n v="43500"/>
    <x v="9"/>
    <m/>
    <m/>
    <m/>
  </r>
  <r>
    <x v="2"/>
    <x v="21"/>
    <s v="MEEI"/>
    <s v="National Energy Corporation of Trinidad and Tobago Limited - Corporate Communications"/>
    <s v="Donation to the Mayaro Past Pupils Association's  2022 SEA Awards"/>
    <s v="To strengthen stakeholder relations, promote youth development and educational advancement within fenceline communities."/>
    <s v="Grant"/>
    <n v="1"/>
    <n v="5000"/>
    <x v="9"/>
    <m/>
    <m/>
    <m/>
  </r>
  <r>
    <x v="2"/>
    <x v="21"/>
    <s v="MEEI"/>
    <s v="National Energy Corporation of Trinidad and Tobago Limited - Corporate Communications"/>
    <s v="Donation to the Trinidad and Tobago Transparency Institute's (TTTI's) Annual Fundraising Dinner"/>
    <s v="To contribute to the TTTI's efforts in reducing corruption and enacting reforms in national systems, institutions, and laws. This aligns with National Energy’s commitment to fostering positive societal change."/>
    <s v="Grant"/>
    <n v="1"/>
    <n v="1600"/>
    <x v="9"/>
    <m/>
    <m/>
    <m/>
  </r>
  <r>
    <x v="2"/>
    <x v="21"/>
    <s v="MEEI"/>
    <s v="National Energy Corporation of Trinidad and Tobago Limited - Corporate Communications"/>
    <s v="Donation to the Trinidad and Tobago Coalition of Services Industries' (TTCSI's) Annual General  Meeting  Luncheon"/>
    <s v="To support initiatives that enhance the nation’s services sector and provide valuable networking opportunities. This contribution aligns with National Energy’s goal to stay informed on emerging trends and inform future business decisions."/>
    <s v="Grant"/>
    <n v="1"/>
    <n v="3600"/>
    <x v="9"/>
    <m/>
    <m/>
    <m/>
  </r>
  <r>
    <x v="2"/>
    <x v="21"/>
    <s v="MEEI"/>
    <s v="National Energy Corporation of Trinidad and Tobago Limited - Corporate Communications"/>
    <s v="Donation to the Milton Presbyterian Primary School's Annual Graduation Ceremony"/>
    <s v="To strengthen stakeholder relations, promote youth development and educational advancement within fenceline communities."/>
    <s v="Grant"/>
    <n v="1"/>
    <n v="750"/>
    <x v="9"/>
    <m/>
    <m/>
    <m/>
  </r>
  <r>
    <x v="2"/>
    <x v="21"/>
    <s v="MEEI"/>
    <s v="National Energy Corporation of Trinidad and Tobago Limited - Corporate Communications"/>
    <s v="Sponsorship - Cricket team uniforms for Biche Sports Club "/>
    <s v="To strengthen stakeholder relations and promote local sports development within fenceline communities."/>
    <s v="Grant"/>
    <n v="1"/>
    <n v="4140"/>
    <x v="9"/>
    <m/>
    <m/>
    <m/>
  </r>
  <r>
    <x v="2"/>
    <x v="21"/>
    <s v="MEEI"/>
    <s v="National Energy Corporation of Trinidad and Tobago Limited - Corporate Communications"/>
    <s v="Sponsorship - Football team uniforms for Newlands Sports Warriors Club"/>
    <s v="To strengthen stakeholder relations and promote local sports development within fenceline communities."/>
    <s v="Grant"/>
    <n v="1"/>
    <n v="5250"/>
    <x v="9"/>
    <m/>
    <m/>
    <m/>
  </r>
  <r>
    <x v="2"/>
    <x v="21"/>
    <s v="MEEI"/>
    <s v="National Energy Corporation of Trinidad and Tobago Limited - Corporate Communications"/>
    <s v="Sponsorship - La Romaine Inaugural Golf Tournament"/>
    <s v="To strengthen stakeholder relations and promote community engagement and local sports development."/>
    <s v="Grant"/>
    <n v="1"/>
    <n v="2500"/>
    <x v="9"/>
    <m/>
    <m/>
    <m/>
  </r>
  <r>
    <x v="2"/>
    <x v="21"/>
    <s v="MEEI"/>
    <s v="National Energy Corporation of Trinidad and Tobago Limited - Corporate Communications"/>
    <s v="Donation to the Mayaro Rio Claro Regional Corporation's MRCRC Corporation Week"/>
    <s v="To strengthen stakeholder relations and engagement within fenceline communities."/>
    <s v="Grant"/>
    <n v="1"/>
    <n v="5000"/>
    <x v="9"/>
    <m/>
    <m/>
    <m/>
  </r>
  <r>
    <x v="2"/>
    <x v="21"/>
    <s v="MEEI"/>
    <s v="National Energy Corporation of Trinidad and Tobago Limited - Corporate Communications"/>
    <s v="Donation to the La Brea Police Youth Club's Clubhouse and Youth Empowerment Centre Grand Opening and Community Fair"/>
    <s v="To strengthen stakeholder relations and promote youth development within fenceline communities."/>
    <s v="Grant"/>
    <n v="1"/>
    <n v="6500"/>
    <x v="9"/>
    <m/>
    <m/>
    <m/>
  </r>
  <r>
    <x v="2"/>
    <x v="21"/>
    <s v="MEEI"/>
    <s v="National Energy Corporation of Trinidad and Tobago Limited - Corporate Communications"/>
    <s v="Sponsorship - NLCL Under-19 Community Cup"/>
    <s v="To strengthen stakeholder relations and promote local sports development within fenceline communities."/>
    <s v="Grant"/>
    <n v="1"/>
    <n v="10000"/>
    <x v="9"/>
    <m/>
    <m/>
    <m/>
  </r>
  <r>
    <x v="2"/>
    <x v="21"/>
    <s v="MEEI"/>
    <s v="National Energy Corporation of Trinidad and Tobago Limited - Corporate Communications"/>
    <s v="Donation to the Department of Chemical Engineering's (UWI, St. Augustine campus)_x000a_“Safety and Sustainability” session"/>
    <s v="To strengthen stakeholder relations and promote sustainable energy and energy efficiency education."/>
    <s v="Grant"/>
    <n v="1"/>
    <n v="2000"/>
    <x v="9"/>
    <m/>
    <m/>
    <m/>
  </r>
  <r>
    <x v="2"/>
    <x v="21"/>
    <s v="MEEI"/>
    <s v="National Energy Corporation of Trinidad and Tobago Limited - Corporate Communications"/>
    <s v="Donation to the Laventille Community Children’s Project's (LCCP's) Donation Drive for students"/>
    <s v="To strengthen stakeholder relations, promote youth development and educational advancement."/>
    <s v="Grant"/>
    <n v="1"/>
    <n v="5000"/>
    <x v="9"/>
    <m/>
    <m/>
    <m/>
  </r>
  <r>
    <x v="2"/>
    <x v="21"/>
    <s v="MEEI"/>
    <s v="National Energy Corporation of Trinidad and Tobago Limited - Corporate Communications"/>
    <s v="Donation to the Mayaro Past Pupils Association's  Charity and Pandemic Awareness Event "/>
    <s v="To strengthen stakeholder relations and engagement within fenceline communities."/>
    <s v="Grant"/>
    <n v="1"/>
    <n v="3645"/>
    <x v="9"/>
    <m/>
    <m/>
    <m/>
  </r>
  <r>
    <x v="2"/>
    <x v="21"/>
    <s v="MEEI"/>
    <s v="National Energy Corporation of Trinidad and Tobago Limited - Leadership, Talent and Culture"/>
    <s v="Faculty of Engineering Prizes and Awards (University of the West Indies (UWI), St. Augustine campus) "/>
    <s v="Sponsorship of Prizes  for Faculty of Engineering Annual Prize and Awards Ceremony"/>
    <s v="Grant"/>
    <n v="1"/>
    <n v="10000"/>
    <x v="9"/>
    <m/>
    <m/>
    <m/>
  </r>
  <r>
    <x v="3"/>
    <x v="21"/>
    <s v="MEEI"/>
    <s v="National Energy Corporation of Trinidad and Tobago Limited - Corporate Communications"/>
    <s v="Gold Sponsorship - 2023 International Energy Conference and Expo Guyana"/>
    <s v="1. This initiative is aligned with  National Energy's mandate, as appointed by the Ministry of Energy and Energy Industries (MEEI), to promote Trinidad and Tobago’s energy services. 2. To showcase National Energy's and the wider NGC Group's operations, build strategic alliances and promote regional and international business expansion."/>
    <s v="Grant"/>
    <n v="1"/>
    <n v="135400"/>
    <x v="93"/>
    <m/>
    <m/>
    <m/>
  </r>
  <r>
    <x v="3"/>
    <x v="21"/>
    <s v="MEEI"/>
    <s v="National Energy Corporation of Trinidad and Tobago Limited - Corporate Communications"/>
    <s v="Sponsorship - The Department of Mathematics and Statistics' (UWI St. Augustine campus) UWI Math Fair"/>
    <s v="To strengthen stakeholder relations, promote youth development and educational advancement."/>
    <s v="Grant"/>
    <n v="1"/>
    <n v="5000"/>
    <x v="9"/>
    <m/>
    <m/>
    <m/>
  </r>
  <r>
    <x v="3"/>
    <x v="21"/>
    <s v="MEEI"/>
    <s v="National Energy Corporation of Trinidad and Tobago Limited - Corporate Communications"/>
    <s v="Donation to the Hillview College Dragon Boat Team re participation in the 2023 Pan American Club Crew_x000a_Championships "/>
    <s v="To strengthen stakeholder relations and promote youth development."/>
    <s v="Grant"/>
    <n v="1"/>
    <n v="10000"/>
    <x v="9"/>
    <m/>
    <m/>
    <m/>
  </r>
  <r>
    <x v="3"/>
    <x v="21"/>
    <s v="MEEI"/>
    <s v="National Energy Corporation of Trinidad and Tobago Limited - Corporate Communications"/>
    <s v="Platinum Sponsorship - American Chamber of Commerce of Trinidad and Tobago's (AMCHAM T&amp;T's) HSSE Conference &amp; Exhibition 2023"/>
    <s v="To showcase the NGC Group's operations, explore new business opportunities, engage with industry professionals while sharing best practices, and promoting regional safety and resilience."/>
    <s v="Grant"/>
    <n v="1"/>
    <n v="18900"/>
    <x v="94"/>
    <m/>
    <m/>
    <m/>
  </r>
  <r>
    <x v="3"/>
    <x v="21"/>
    <s v="MEEI"/>
    <s v="National Energy Corporation of Trinidad and Tobago Limited - Corporate Communications"/>
    <s v="Platinum Sponsorship - Energy Chamber of Trinidad and Tobago's (ECTT's) T&amp;T Energy Conference 2023"/>
    <s v="To showcase the NGC Group's operations, explore new business opportunities and engage with industry professionals while sharing best practices, "/>
    <s v="Grant"/>
    <n v="1"/>
    <n v="83333.33"/>
    <x v="91"/>
    <m/>
    <m/>
    <m/>
  </r>
  <r>
    <x v="3"/>
    <x v="21"/>
    <s v="MEEI"/>
    <s v="National Energy Corporation of Trinidad and Tobago Limited - Corporate Communications"/>
    <s v="Platinum Sponsorship of the Energy Chamber of Trinidad and Tobago's (ECTT's) 2023 Caribbean Sustainable Energy Conference"/>
    <s v="To showcase the NGC Group's operations, explore new business opportunities, engage with industry professionals, and demonstrate commitment to advancing sustainable energy and driving change in the Caribbean energy landscape."/>
    <s v="Grant"/>
    <n v="1"/>
    <n v="13600"/>
    <x v="91"/>
    <m/>
    <m/>
    <m/>
  </r>
  <r>
    <x v="3"/>
    <x v="21"/>
    <s v="MEEI"/>
    <s v="National Energy Corporation of Trinidad and Tobago Limited - Corporate Communications"/>
    <s v="Platinum Sponsorship - Suriname Energy, Oil and Gas Summit and Exhibition 2023"/>
    <s v="1. This initiative is aligned with National Energy's mandate, as appointed by the Ministry of Energy and Energy Industries (MEEI), to promote Trinidad and Tobago’s energy services. 2. To showcase National Energy's and the wider NGC Group's operations in one of the world’s leading oil and gas hotspots, attract new investment opportunities, engage with industry professionals, and demonstrate commitment to to advancing business growth within the regional energy sector."/>
    <s v="Grant"/>
    <n v="1"/>
    <n v="81240"/>
    <x v="95"/>
    <m/>
    <m/>
    <m/>
  </r>
  <r>
    <x v="3"/>
    <x v="21"/>
    <s v="MEEI"/>
    <s v="National Energy Corporation of Trinidad and Tobago Limited - Corporate Communications"/>
    <s v="Donation to the Mayaro Past Pupils Association's  2023 SEA Awards"/>
    <s v="To strengthen stakeholder relations, promote youth development and educational advancement within fenceline communities."/>
    <s v="Grant"/>
    <n v="1"/>
    <n v="5000"/>
    <x v="9"/>
    <m/>
    <m/>
    <m/>
  </r>
  <r>
    <x v="3"/>
    <x v="21"/>
    <s v="MEEI"/>
    <s v="National Energy Corporation of Trinidad and Tobago Limited - Corporate Communications"/>
    <s v="Sponsorship - Prime Minister Charity Golf Classic 2023 Golf Tournament"/>
    <s v="To support charitable causes and initiatives in Trinidad and Tobago, contributing to the community by helping to fund projects that make a positive impact on local welfare and development."/>
    <s v="Grant"/>
    <n v="1"/>
    <n v="8000"/>
    <x v="9"/>
    <m/>
    <m/>
    <m/>
  </r>
  <r>
    <x v="3"/>
    <x v="21"/>
    <s v="MEEI"/>
    <s v="National Energy Corporation of Trinidad and Tobago Limited - Corporate Communications"/>
    <s v="Bronze Sponsorship - 2023 Latin American and Caribbean Petroleum Engineering Conference"/>
    <s v="This initiative is aligned with National Energy's strategic focus on decarbonization and reinforcing its role in the regional energy transition."/>
    <s v="Grant"/>
    <n v="1"/>
    <n v="33850"/>
    <x v="96"/>
    <m/>
    <m/>
    <m/>
  </r>
  <r>
    <x v="3"/>
    <x v="21"/>
    <s v="MEEI"/>
    <s v="National Energy Corporation of Trinidad and Tobago Limited - Corporate Communications"/>
    <s v="Donation to the La Brea Police Youth Club's Homework Centre Launch"/>
    <s v="To strengthen stakeholder relations and promote youth development and education within fenceline communities."/>
    <s v="Grant"/>
    <n v="1"/>
    <n v="5000"/>
    <x v="9"/>
    <m/>
    <m/>
    <m/>
  </r>
  <r>
    <x v="3"/>
    <x v="21"/>
    <s v="MEEI"/>
    <s v="National Energy Corporation of Trinidad and Tobago Limited - Corporate Communications"/>
    <s v="Donation to the Energy Chamber of Trinidad and Tobago's (ECTT's) PLEA Passport Assessment Literacy Programme"/>
    <s v="To strengthen stakeholder relations and promote educational advancement."/>
    <s v="Grant"/>
    <n v="1"/>
    <n v="4000"/>
    <x v="9"/>
    <m/>
    <m/>
    <m/>
  </r>
  <r>
    <x v="3"/>
    <x v="21"/>
    <s v="MEEI"/>
    <s v="National Energy Corporation of Trinidad and Tobago Limited - Corporate Communications"/>
    <s v="Silver Sponsorship - Trinidad and Tobago Coalition of Services Industries' (TTCSI's) Doing Business with the World Series"/>
    <s v="To support knowledge sharing, enhance Trinidad and Tobago’s export services capacity, and promote the country’s energy services on the global stage."/>
    <s v="Grant"/>
    <n v="1"/>
    <n v="10000"/>
    <x v="9"/>
    <m/>
    <m/>
    <m/>
  </r>
  <r>
    <x v="3"/>
    <x v="21"/>
    <s v="MEEI"/>
    <s v="National Energy Corporation of Trinidad and Tobago Limited - Corporate Communications"/>
    <s v="Sponsorship - Ministry of Education's (MOE's) Compact to Impact: Reduce Space Occupied by_x000a_Waste Initiative"/>
    <s v="This initiative is aligned with National Energy’s CSR objectives to support innovation and sustainability in local education."/>
    <s v="Grant"/>
    <n v="1"/>
    <n v="2538"/>
    <x v="9"/>
    <m/>
    <m/>
    <m/>
  </r>
  <r>
    <x v="3"/>
    <x v="21"/>
    <s v="MEEI"/>
    <s v="National Energy Corporation of Trinidad and Tobago Limited - Corporate Communications"/>
    <s v="Silver Sponsorship - The Shelter Fundraiser and Auction Event"/>
    <s v="To promote social responsibility and creating positive community impact."/>
    <s v="Grant"/>
    <n v="1"/>
    <n v="10000"/>
    <x v="9"/>
    <m/>
    <m/>
    <m/>
  </r>
  <r>
    <x v="3"/>
    <x v="21"/>
    <s v="MEEI"/>
    <s v="National Energy Corporation of Trinidad and Tobago Limited - Corporate Communications"/>
    <s v="Donation to the Milton Presbyterian Primary School's Annual Graduation Ceremony"/>
    <s v="To strengthen stakeholder relations, promote youth development and educational advancement within fenceline communities."/>
    <s v="Grant"/>
    <n v="1"/>
    <n v="1000"/>
    <x v="9"/>
    <m/>
    <m/>
    <m/>
  </r>
  <r>
    <x v="3"/>
    <x v="21"/>
    <s v="MEEI"/>
    <s v="National Energy Corporation of Trinidad and Tobago Limited - Corporate Communications"/>
    <s v="Sponsorship - Caribbean Girls In Technology Programme"/>
    <s v="To strengthen stakeholder relations and promote youth development and educational advancement in local communities."/>
    <s v="Grant"/>
    <n v="1"/>
    <n v="5000"/>
    <x v="9"/>
    <m/>
    <m/>
    <m/>
  </r>
  <r>
    <x v="3"/>
    <x v="21"/>
    <s v="MEEI"/>
    <s v="National Energy Corporation of Trinidad and Tobago Limited - Corporate Communications"/>
    <s v="Sponsorship - UWI Development and Endowment Fund's (UWIDEF Trinidad and Tobago's) Golf Charity Challenge 2023"/>
    <s v="To support the UWIDEF’s fundraising efforts for student bursaries, aligning with National Energy’s commitment to youth development and education in Trinidad and Tobago."/>
    <s v="Grant"/>
    <n v="1"/>
    <n v="4000"/>
    <x v="9"/>
    <m/>
    <m/>
    <m/>
  </r>
  <r>
    <x v="3"/>
    <x v="21"/>
    <s v="MEEI"/>
    <s v="National Energy Corporation of Trinidad and Tobago Limited - Corporate Communications"/>
    <s v="Silver Sponsorship - Trinidad &amp; Tobago Hydrogen Research Collaborative's (H2RC's) Green Hydrogen Symposium"/>
    <s v="To reinforce National Energy’s commitment to green energy, sustainable development, and promoting the country’s energy transition."/>
    <s v="Grant"/>
    <n v="1"/>
    <n v="25000"/>
    <x v="9"/>
    <m/>
    <m/>
    <m/>
  </r>
  <r>
    <x v="3"/>
    <x v="21"/>
    <s v="MEEI"/>
    <s v="National Energy Corporation of Trinidad and Tobago Limited - Corporate Communications"/>
    <s v="National Energy Bursary (University of the West Indies (UWI), St. Augustine campus) - Academic year 2023/2024"/>
    <s v="1. This bursary is open to residents of National Energy's fenceline communities of Mayaro and Guayaguayare registered in any Faculty from Year I - V at UWI, St. Augustine campus. 2. To strengthen stakeholder relations, promote community development and educational advancement."/>
    <s v="Grant"/>
    <n v="1"/>
    <n v="28000"/>
    <x v="9"/>
    <m/>
    <m/>
    <m/>
  </r>
  <r>
    <x v="3"/>
    <x v="21"/>
    <s v="MEEI"/>
    <s v="National Energy Corporation of Trinidad and Tobago Limited - Corporate Communications"/>
    <s v="Donation to Queen's Royal College (QRC) students attending the UNFCCC Decarbonize Student Leadership Summit"/>
    <s v="To promote youth development and support sustainability initiatives."/>
    <s v="Grant"/>
    <n v="1"/>
    <n v="6800"/>
    <x v="9"/>
    <m/>
    <m/>
    <m/>
  </r>
  <r>
    <x v="3"/>
    <x v="21"/>
    <s v="MEEI"/>
    <s v="National Energy Corporation of Trinidad and Tobago Limited - Corporate Communications"/>
    <s v="Donation to the Mayaro Past Pupils Association's  Christmas Event for youth"/>
    <s v="To strengthen stakeholder relations and promote youth development and engagement within fenceline communities."/>
    <s v="Grant"/>
    <n v="1"/>
    <n v="3500"/>
    <x v="9"/>
    <m/>
    <m/>
    <m/>
  </r>
  <r>
    <x v="3"/>
    <x v="21"/>
    <s v="MEEI"/>
    <s v="National Energy Corporation of Trinidad and Tobago Limited - Corporate Communications"/>
    <s v="Donation to the Trinidad &amp; Tobago Emergency Mutual Aid Scheme's (TTEMAS') 40th Anniversary _x000a_Celebration"/>
    <s v="To strengthen stakeholder relations and recognize TTEMAS' role and contribution to providing emergency response assistance and training to National Energy."/>
    <s v="Grant"/>
    <n v="1"/>
    <n v="5000"/>
    <x v="9"/>
    <m/>
    <m/>
    <m/>
  </r>
  <r>
    <x v="3"/>
    <x v="21"/>
    <s v="MEEI"/>
    <s v="National Energy Corporation of Trinidad and Tobago Limited - Corporate Communications"/>
    <s v="Donation to the Queen's Royal College (QRC) Science Block Restoration Project"/>
    <s v="To support youth development and education in Trinidad and Tobago."/>
    <s v="Grant"/>
    <n v="1"/>
    <n v="10000"/>
    <x v="9"/>
    <m/>
    <m/>
    <m/>
  </r>
  <r>
    <x v="3"/>
    <x v="21"/>
    <s v="MEEI"/>
    <s v="National Energy Corporation of Trinidad and Tobago Limited - Corporate Communications"/>
    <s v="Bronze Sponsorship - The Caribbean Energies and Investment Summit 2023"/>
    <s v="To strengthen National Energy's presence in the regional energy sector, support sustainable infrastructure, align with energy transition initiatives, and foster strategic partnerships."/>
    <s v="Grant"/>
    <n v="1"/>
    <n v="17263.5"/>
    <x v="97"/>
    <m/>
    <m/>
    <m/>
  </r>
  <r>
    <x v="3"/>
    <x v="21"/>
    <s v="MEEI"/>
    <s v="National Energy Corporation of Trinidad and Tobago Limited - Corporate Communications"/>
    <s v="Sponsorship - NLCL Concept Coaching Community Summer Cup 2023"/>
    <s v="To strengthen stakeholder relations and promote local sports development within fenceline communities."/>
    <s v="Grant"/>
    <n v="1"/>
    <n v="3000"/>
    <x v="9"/>
    <m/>
    <m/>
    <m/>
  </r>
  <r>
    <x v="3"/>
    <x v="21"/>
    <s v="MEEI"/>
    <s v="National Energy Corporation of Trinidad and Tobago Limited - Corporate Communications"/>
    <s v="Sponsorship - Caribbean Shipping Association's (CSA's) Annual General Meeting, Conference and Exhibition "/>
    <s v="To enhance National Energy's visibility in the regional shipping industry, promote its port and marine assets and services, and strengthen strategic partnerships. "/>
    <s v="Grant"/>
    <n v="1"/>
    <n v="170000"/>
    <x v="9"/>
    <m/>
    <m/>
    <m/>
  </r>
  <r>
    <x v="3"/>
    <x v="21"/>
    <s v="MEEI"/>
    <s v="National Energy Corporation of Trinidad and Tobago Limited - Corporate Communications"/>
    <s v="Donation to the Heroes Foundation's Christmas Gala Concert "/>
    <s v="1. The proceeds of the event go towards funding youth support programmes that the Foundation continues to provide. 2. To support youth and community development in Trinidad and Tobago."/>
    <s v="Grant"/>
    <n v="1"/>
    <n v="2400"/>
    <x v="9"/>
    <m/>
    <m/>
    <m/>
  </r>
  <r>
    <x v="3"/>
    <x v="21"/>
    <s v="MEEI"/>
    <s v="National Energy Corporation of Trinidad and Tobago Limited - Corporate Communications"/>
    <s v="Donation to the Sobo Village Council's annual children Christmas event"/>
    <s v="To strengthen stakeholder relations and engagement within fenceline communities."/>
    <s v="Grant"/>
    <n v="1"/>
    <n v="6500"/>
    <x v="9"/>
    <m/>
    <m/>
    <m/>
  </r>
  <r>
    <x v="3"/>
    <x v="21"/>
    <s v="MEEI"/>
    <s v="National Energy Corporation of Trinidad and Tobago Limited - Corporate Communications"/>
    <s v="Sponsorship - Provision and Installation of Solarponix Systems at Mayaro Secondary School and Guayaguayare Secondary School"/>
    <s v="To strengthen stakeholder relations and support sustainable energy and agricultural development within fenceline communities."/>
    <s v="Grant"/>
    <n v="1"/>
    <n v="39270"/>
    <x v="9"/>
    <m/>
    <m/>
    <m/>
  </r>
  <r>
    <x v="3"/>
    <x v="21"/>
    <s v="MEEI"/>
    <s v="National Energy Corporation of Trinidad and Tobago Limited - Corporate Communications"/>
    <s v="National Energy Bursary (University of Trinidad and Tobago (UTT)) - Academic year 2023/2024"/>
    <s v="1. This bursary is open to eligible students of the Utilities and Sustainable Engineering Unit and the Process Engineering Unit at UTT. 2. To strengthen stakeholder relations and promote educational advancement in energy sustainability."/>
    <s v="Grant"/>
    <n v="1"/>
    <n v="20000"/>
    <x v="9"/>
    <m/>
    <m/>
    <m/>
  </r>
  <r>
    <x v="3"/>
    <x v="21"/>
    <s v="MEEI"/>
    <s v="National Energy Corporation of Trinidad and Tobago Limited - Corporate Communications"/>
    <s v="Sponsorship - The Department of Mathematics and Statistics' (UWI St. Augustine campus) 2024 UWI Math Fair"/>
    <s v="To strengthen stakeholder relations, promote youth development and educational advancement."/>
    <s v="Grant"/>
    <n v="1"/>
    <n v="6000"/>
    <x v="9"/>
    <m/>
    <m/>
    <m/>
  </r>
  <r>
    <x v="3"/>
    <x v="21"/>
    <s v="MEEI"/>
    <s v="National Energy Corporation of Trinidad and Tobago Limited - Corporate Communications"/>
    <s v="Sponsorship - SATC 2023 Fund Raiser Golf Tournament"/>
    <s v="To strengthen stakeholder relations and promote community engagement and local sports development."/>
    <s v="Grant"/>
    <n v="1"/>
    <n v="2000"/>
    <x v="9"/>
    <m/>
    <m/>
    <m/>
  </r>
  <r>
    <x v="3"/>
    <x v="21"/>
    <s v="MEEI"/>
    <s v="National Energy Corporation of Trinidad and Tobago Limited - Corporate Communications"/>
    <s v="Donation of S.E.A Practice Test Packages for National Energy’s fenceline community (Mayaro/Guayaguayare) Primary schools"/>
    <s v="To strengthen stakeholder relations, promote youth development and educational advancement within fenceline communities."/>
    <s v="Grant"/>
    <n v="1"/>
    <n v="36040"/>
    <x v="9"/>
    <m/>
    <m/>
    <m/>
  </r>
  <r>
    <x v="3"/>
    <x v="21"/>
    <s v="MEEI"/>
    <s v="National Energy Corporation of Trinidad and Tobago Limited - Corporate Communications"/>
    <s v="Donation to the Rousillac Sports Committee's Annual Hockey Size Football Competition"/>
    <s v="To strengthen stakeholder relations and promote community engagement and local sports development."/>
    <s v="Grant"/>
    <n v="1"/>
    <n v="5000"/>
    <x v="9"/>
    <m/>
    <m/>
    <m/>
  </r>
  <r>
    <x v="3"/>
    <x v="21"/>
    <s v="MEEI"/>
    <s v="National Energy Corporation of Trinidad and Tobago Limited - Corporate Communications"/>
    <s v="Bronze Sponsorship - Biennial Caribbean Academy of Sciences Conference "/>
    <s v="To promote sustainable energy industries and environmental responsibility by supporting sustainability and development initiatives."/>
    <s v="Grant"/>
    <n v="1"/>
    <n v="10000"/>
    <x v="9"/>
    <m/>
    <m/>
    <m/>
  </r>
  <r>
    <x v="3"/>
    <x v="21"/>
    <s v="MEEI"/>
    <s v="National Energy Corporation of Trinidad and Tobago Limited - Leadership, Talent and Culture"/>
    <s v="Faculty of Engineering Prizes and Awards (University of the West Indies (UWI), St. Augustine campus) "/>
    <s v="Sponsorship of Prizes  for Faculty of Engineering Annual Prize and Awards Ceremony"/>
    <s v="Grant"/>
    <n v="1"/>
    <n v="10000"/>
    <x v="9"/>
    <m/>
    <m/>
    <m/>
  </r>
  <r>
    <x v="4"/>
    <x v="21"/>
    <s v="MEEI"/>
    <s v="National Energy Corporation of Trinidad and Tobago Limited - Corporate Communications"/>
    <s v="Gold Sponsorship - 2024 Guyana Energy Conference and Supply Chain Expo"/>
    <s v="1. This initiative is aligned with  National Energy's mandate, as appointed by the Ministry of Energy and Energy Industries (MEEI), to promote Trinidad and Tobago’s energy services. 2. To showcase National Energy's and the wider NGC Group's operations, build strategic alliances and promote regional and international business expansion."/>
    <s v="Grant"/>
    <n v="1"/>
    <n v="111666.62"/>
    <x v="98"/>
    <m/>
    <m/>
    <m/>
  </r>
  <r>
    <x v="4"/>
    <x v="21"/>
    <s v="MEEI"/>
    <s v="National Energy Corporation of Trinidad and Tobago Limited - Corporate Communications"/>
    <s v="Sponsorship – The Cotton Tree Foundation’s Annual Golf Tournament"/>
    <s v="1. The proceeds of the event go towards the Foundation’s ongoing youth development and community outreach programmes. 2. To support youth and community development in Trinidad and Tobago."/>
    <s v="Grant"/>
    <n v="1"/>
    <n v="3500"/>
    <x v="9"/>
    <m/>
    <m/>
    <m/>
  </r>
  <r>
    <x v="4"/>
    <x v="21"/>
    <s v="MEEI"/>
    <s v="National Energy Corporation of Trinidad and Tobago Limited - Corporate Communications"/>
    <s v="Sponsorship - Brechin Castle Open Golf Tournament 2024"/>
    <s v="To strengthen stakeholder relations and engagement within fenceline communities."/>
    <s v="Grant"/>
    <n v="1"/>
    <n v="5000"/>
    <x v="9"/>
    <m/>
    <m/>
    <m/>
  </r>
  <r>
    <x v="4"/>
    <x v="21"/>
    <s v="MEEI"/>
    <s v="National Energy Corporation of Trinidad and Tobago Limited - Corporate Communications"/>
    <s v="Sponsorship - Prizes for Best Overall MSC Chemical and Process Engineering students in the Faculty of Engineering  (University of the West Indies (UWI), St. Augustine campus)"/>
    <s v="To strengthen stakeholder relations and promote sustainable energy and energy efficiency education."/>
    <s v="Grant"/>
    <n v="1"/>
    <n v="5000"/>
    <x v="9"/>
    <m/>
    <m/>
    <m/>
  </r>
  <r>
    <x v="4"/>
    <x v="21"/>
    <s v="MEEI"/>
    <s v="National Energy Corporation of Trinidad and Tobago Limited - Corporate Communications"/>
    <s v="Sponsorship -  Caribbean Renewable Energy Forum 2024 and H2-Caribbean Summit"/>
    <s v="To promote National Energy's commitment to green and sustainable energy, while enhancing the company's profile as a key player in the Caribbean’s energy transition."/>
    <s v="Grant"/>
    <n v="1"/>
    <n v="84625"/>
    <x v="99"/>
    <m/>
    <m/>
    <m/>
  </r>
  <r>
    <x v="4"/>
    <x v="21"/>
    <s v="MEEI"/>
    <s v="National Energy Corporation of Trinidad and Tobago Limited - Corporate Communications"/>
    <s v="Donation to the La Brea Police Youth Club's Agri Tech Innovators Program"/>
    <s v="To strengthen stakeholder relations and support sustainable energy and agricultural development within fenceline communities."/>
    <s v="Grant"/>
    <n v="1"/>
    <n v="4000"/>
    <x v="9"/>
    <m/>
    <m/>
    <m/>
  </r>
  <r>
    <x v="4"/>
    <x v="21"/>
    <s v="MEEI"/>
    <s v="National Energy Corporation of Trinidad and Tobago Limited - Corporate Communications"/>
    <s v="Sponsorship - Scarborough Cup Team Competition &amp; Junior Drive Chip and Putt Competition "/>
    <s v="To strengthen stakeholder relations and promote local sports development."/>
    <s v="Grant"/>
    <n v="1"/>
    <n v="5000"/>
    <x v="9"/>
    <m/>
    <m/>
    <m/>
  </r>
  <r>
    <x v="4"/>
    <x v="21"/>
    <s v="MEEI"/>
    <s v="National Energy Corporation of Trinidad and Tobago Limited - Corporate Communications"/>
    <s v="Donation to the Milton Presbyterian Primary School's YARA Games 2024"/>
    <s v="To strengthen stakeholder relations, promote youth and local sports development within fenceline communities."/>
    <s v="Grant"/>
    <n v="1"/>
    <n v="2000"/>
    <x v="9"/>
    <m/>
    <m/>
    <m/>
  </r>
  <r>
    <x v="4"/>
    <x v="21"/>
    <s v="MEEI"/>
    <s v="National Energy Corporation of Trinidad and Tobago Limited - Corporate Communications"/>
    <s v="Sponsorship - Prime Minister Charity Golf Classic 2023 Golf Tournament"/>
    <s v="To support charitable causes and initiatives in Trinidad and Tobago, contributing to the community by helping to fund projects that make a positive impact on local welfare and development."/>
    <s v="Grant"/>
    <n v="1"/>
    <n v="9000"/>
    <x v="9"/>
    <m/>
    <m/>
    <m/>
  </r>
  <r>
    <x v="4"/>
    <x v="21"/>
    <s v="MEEI"/>
    <s v="National Energy Corporation of Trinidad and Tobago Limited - Corporate Communications"/>
    <s v="Platinum Sponsorship - Suriname Energy, Oil and Gas Summit and Exhibition 2024"/>
    <s v="1. This initiative is aligned with National Energy's mandate, as appointed by the Ministry of Energy and Energy Industries (MEEI), to promote Trinidad and Tobago’s energy services. 2. To showcase National Energy's and the wider NGC Group's operations in one of the world’s leading oil and gas hotspots, attract new investment opportunities, engage with industry professionals, and demonstrate commitment to to advancing business growth within the regional energy sector."/>
    <s v="Grant"/>
    <n v="1"/>
    <n v="67700"/>
    <x v="100"/>
    <m/>
    <m/>
    <m/>
  </r>
  <r>
    <x v="4"/>
    <x v="21"/>
    <s v="MEEI"/>
    <s v="National Energy Corporation of Trinidad and Tobago Limited - Corporate Communications"/>
    <s v="Donation to Process Engineering Unit student at the University of Trinidad and Tobago (UTT) attending the IEAGHG International Carbon Capture and Storage (CCS) Summer School"/>
    <s v="To strengthen stakeholder relations and promote sustainable energy and energy efficiency education."/>
    <s v="Grant"/>
    <n v="1"/>
    <n v="5000"/>
    <x v="9"/>
    <m/>
    <m/>
    <m/>
  </r>
  <r>
    <x v="4"/>
    <x v="21"/>
    <s v="MEEI"/>
    <s v="National Energy Corporation of Trinidad and Tobago Limited - Corporate Communications"/>
    <s v="Sponsorship - NLCL Under-15 Community Cup"/>
    <s v="To strengthen stakeholder relations and promote local sports development within fenceline communities."/>
    <s v="Grant"/>
    <n v="1"/>
    <n v="10000"/>
    <x v="9"/>
    <m/>
    <m/>
    <m/>
  </r>
  <r>
    <x v="4"/>
    <x v="21"/>
    <s v="MEEI"/>
    <s v="National Energy Corporation of Trinidad and Tobago Limited - Corporate Communications"/>
    <s v="Sponsorship - CARICOM Sustainable Development Company'S TEDx Lopinot Event"/>
    <s v="To promote environmental, social, and governance progress in alignment with National Energy’s commitment to sustainable development."/>
    <s v="Grant"/>
    <n v="1"/>
    <n v="10000"/>
    <x v="9"/>
    <m/>
    <m/>
    <m/>
  </r>
  <r>
    <x v="4"/>
    <x v="21"/>
    <s v="MEEI"/>
    <s v="National Energy Corporation of Trinidad and Tobago Limited - Corporate Communications"/>
    <s v="Donation to the Igbega Foundation's Bringing Communities Together III – Sporting Event "/>
    <s v="To strengthen stakeholder relations and promote youth and sports development within local communities."/>
    <s v="Grant"/>
    <n v="1"/>
    <n v="50000"/>
    <x v="9"/>
    <m/>
    <m/>
    <m/>
  </r>
  <r>
    <x v="4"/>
    <x v="21"/>
    <s v="MEEI"/>
    <s v="National Energy Corporation of Trinidad and Tobago Limited - Corporate Communications"/>
    <s v="Donation to the Mayaro Past Pupils Association's 2024 SEA Awards"/>
    <s v="To strengthen stakeholder relations, promote youth development and educational advancement within fenceline communities."/>
    <s v="Grant"/>
    <n v="1"/>
    <n v="5000"/>
    <x v="9"/>
    <m/>
    <m/>
    <m/>
  </r>
  <r>
    <x v="4"/>
    <x v="21"/>
    <s v="MEEI"/>
    <s v="National Energy Corporation of Trinidad and Tobago Limited - Corporate Communications"/>
    <s v="Donation to the Brighton Anglican School's Reading Room"/>
    <s v="To strengthen stakeholder relations, promote youth development and educational advancement within fenceline communities."/>
    <s v="Grant"/>
    <n v="1"/>
    <n v="16250"/>
    <x v="9"/>
    <m/>
    <m/>
    <m/>
  </r>
  <r>
    <x v="4"/>
    <x v="21"/>
    <s v="MEEI"/>
    <s v="National Energy Corporation of Trinidad and Tobago Limited - Corporate Communications"/>
    <s v="Sponsorship - Prizes for Best MSc Petroleum Engineering student and project in the Faculty of Engineering (University of the West Indies (UWI), St. Augustine campus)"/>
    <s v="To strengthen stakeholder relations and promote sustainable energy and energy efficiency education."/>
    <s v="Grant"/>
    <n v="1"/>
    <n v="10000"/>
    <x v="9"/>
    <m/>
    <m/>
    <m/>
  </r>
  <r>
    <x v="4"/>
    <x v="21"/>
    <s v="MEEI"/>
    <s v="National Energy Corporation of Trinidad and Tobago Limited - Corporate Communications"/>
    <s v="Sponsorship - Rent My Tutor's Summer Coding Camp"/>
    <s v="To strengthen stakeholder relations and promote youth development and educational advancement in local communities."/>
    <s v="Grant"/>
    <n v="1"/>
    <n v="3000"/>
    <x v="9"/>
    <m/>
    <m/>
    <m/>
  </r>
  <r>
    <x v="4"/>
    <x v="21"/>
    <s v="MEEI"/>
    <s v="National Energy Corporation of Trinidad and Tobago Limited - Corporate Communications"/>
    <s v="Sponsorship -The Ministry of Agriculture, Land and Fisheries' TT Agri-Expo 2024 (Livestock Competitions)"/>
    <s v="To support sustainable agriculture, promote technology integration, and create positive social impact, while strengthening the partnership with the Ministry for future collaborations."/>
    <s v="Grant"/>
    <n v="1"/>
    <n v="35000"/>
    <x v="9"/>
    <m/>
    <m/>
    <m/>
  </r>
  <r>
    <x v="4"/>
    <x v="21"/>
    <s v="MEEI"/>
    <s v="National Energy Corporation of Trinidad and Tobago Limited - Corporate Communications"/>
    <s v="Platinum Sponsorship of the Energy Chamber of Trinidad and Tobago's (ECTT's) 2024 Caribbean Sustainable Energy Conference"/>
    <s v="To showcase the NGC Group's operations, explore new business opportunities, engage with industry professionals, and demonstrate commitment to advancing sustainable energy and driving change in the Caribbean energy landscape."/>
    <s v="Grant"/>
    <n v="1"/>
    <n v="17000"/>
    <x v="91"/>
    <m/>
    <m/>
    <m/>
  </r>
  <r>
    <x v="4"/>
    <x v="21"/>
    <s v="MEEI"/>
    <s v="National Energy Corporation of Trinidad and Tobago Limited - Corporate Communications"/>
    <s v="Donation to 5K Race and Health Fair (Fellowship Fitness)"/>
    <s v="To promote community health, wellbeing, and create positive social impact in local communities."/>
    <s v="Grant"/>
    <n v="1"/>
    <n v="2500"/>
    <x v="9"/>
    <m/>
    <m/>
    <m/>
  </r>
  <r>
    <x v="4"/>
    <x v="21"/>
    <s v="MEEI"/>
    <s v="National Energy Corporation of Trinidad and Tobago Limited - Corporate Communications"/>
    <s v="Donation to the La Brea Police Youth Club's 5K Event"/>
    <s v="To promote community health, wellbeing, and create positive social impact within fenceline communities."/>
    <s v="Grant"/>
    <n v="1"/>
    <n v="4000"/>
    <x v="9"/>
    <m/>
    <m/>
    <m/>
  </r>
  <r>
    <x v="4"/>
    <x v="21"/>
    <s v="MEEI"/>
    <s v="National Energy Corporation of Trinidad and Tobago Limited - Corporate Communications"/>
    <s v="Donation towards the Presentation College Chaguanas Debate Society's participation in the Change the World Model United Nations Debate Conference"/>
    <s v="To strengthen stakeholder relations and promote youth development and engagement."/>
    <s v="Grant"/>
    <n v="1"/>
    <n v="2000"/>
    <x v="9"/>
    <m/>
    <m/>
    <m/>
  </r>
  <r>
    <x v="4"/>
    <x v="21"/>
    <s v="MEEI"/>
    <s v="National Energy Corporation of Trinidad and Tobago Limited - Corporate Communications"/>
    <s v="Donation to the 2024 La Brea Zonal Primary School Games"/>
    <s v="To promote community health, wellbeing, youth development and create positive social impact within fenceline communities."/>
    <s v="Grant"/>
    <n v="1"/>
    <n v="31340"/>
    <x v="9"/>
    <m/>
    <m/>
    <m/>
  </r>
  <r>
    <x v="4"/>
    <x v="21"/>
    <s v="MEEI"/>
    <s v="National Energy Corporation of Trinidad and Tobago Limited - Corporate Communications"/>
    <s v="Donation to the Couva/Point Lisas Chamber of Commerce Christmas Gala Dinner and Awards Ceremony"/>
    <s v="To strengthen stakeholder relations and enhance National Energy's visibility as a committed corporate partner in community development."/>
    <s v="Grant"/>
    <n v="1"/>
    <n v="1500"/>
    <x v="9"/>
    <m/>
    <m/>
    <m/>
  </r>
  <r>
    <x v="4"/>
    <x v="21"/>
    <s v="MEEI"/>
    <s v="National Energy Corporation of Trinidad and Tobago Limited - Corporate Communications"/>
    <s v="Donation to the Mayaro Past Pupils Association's  Christmas Event for youth and senior citizens"/>
    <s v="To strengthen stakeholder relations and promote social development and engagement within fenceline communities."/>
    <s v="Grant"/>
    <n v="1"/>
    <n v="3500"/>
    <x v="9"/>
    <m/>
    <m/>
    <m/>
  </r>
  <r>
    <x v="4"/>
    <x v="21"/>
    <s v="MEEI"/>
    <s v="National Energy Corporation of Trinidad and Tobago Limited - Corporate Communications"/>
    <s v="Donation to the Moms for Literacy Caribbean's 2024 Literacy Program"/>
    <s v="To strengthen stakeholder relations, promote youth development and educational advancement within fenceline communities."/>
    <s v="Grant"/>
    <n v="1"/>
    <n v="2500"/>
    <x v="9"/>
    <m/>
    <m/>
    <m/>
  </r>
  <r>
    <x v="4"/>
    <x v="21"/>
    <s v="MEEI"/>
    <s v="National Energy Corporation of Trinidad and Tobago Limited - Leadership, Talent and Culture"/>
    <s v="Faculty of Engineering Prizes and Awards  (University of the West Indies (UWI), St. Augustine campus) "/>
    <s v="Sponsorship of Prizes  for Faculty of Engineering Annual Prize and Awards Ceremony"/>
    <s v="Grant"/>
    <n v="1"/>
    <n v="10000"/>
    <x v="9"/>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01077AB-5470-452F-B638-D4AC4DC9A1D9}" name="PivotTable1" cacheId="1"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11:A16" firstHeaderRow="1" firstDataRow="1" firstDataCol="1"/>
  <pivotFields count="1">
    <pivotField axis="axisRow" compact="0" outline="0" multipleItemSelectionAllowed="1" showAll="0" defaultSubtotal="0">
      <items count="26">
        <item h="1" x="2"/>
        <item x="9"/>
        <item m="1" x="24"/>
        <item h="1" x="21"/>
        <item h="1" x="12"/>
        <item h="1" x="20"/>
        <item h="1" x="7"/>
        <item h="1" x="6"/>
        <item h="1" x="19"/>
        <item h="1" x="18"/>
        <item h="1" x="0"/>
        <item h="1" x="11"/>
        <item m="1" x="25"/>
        <item h="1" x="3"/>
        <item m="1" x="23"/>
        <item x="10"/>
        <item x="14"/>
        <item h="1" x="16"/>
        <item h="1" x="8"/>
        <item h="1" x="13"/>
        <item x="1"/>
        <item h="1" x="5"/>
        <item h="1" x="4"/>
        <item x="17"/>
        <item h="1" x="15"/>
        <item h="1" x="22"/>
      </items>
    </pivotField>
  </pivotFields>
  <rowFields count="1">
    <field x="0"/>
  </rowFields>
  <rowItems count="5">
    <i>
      <x v="1"/>
    </i>
    <i>
      <x v="15"/>
    </i>
    <i>
      <x v="16"/>
    </i>
    <i>
      <x v="20"/>
    </i>
    <i>
      <x v="23"/>
    </i>
  </rowItems>
  <colItems count="1">
    <i/>
  </colItems>
  <formats count="2">
    <format dxfId="52">
      <pivotArea dataOnly="0" labelOnly="1" outline="0" fieldPosition="0">
        <references count="1">
          <reference field="0" count="0"/>
        </references>
      </pivotArea>
    </format>
    <format dxfId="51">
      <pivotArea field="0" type="button" dataOnly="0" labelOnly="1" outline="0" axis="axisRow" fieldPosition="1"/>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3DDB415-02AF-49EB-B268-977C7A5913D1}" name="PivotTable1" cacheId="2"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A19:A32" firstHeaderRow="1" firstDataRow="1" firstDataCol="1" rowPageCount="1" colPageCount="1"/>
  <pivotFields count="13">
    <pivotField axis="axisRow" compact="0" outline="0" showAll="0" defaultSubtotal="0">
      <items count="23">
        <item x="7"/>
        <item x="0"/>
        <item x="5"/>
        <item x="1"/>
        <item x="2"/>
        <item x="6"/>
        <item x="3"/>
        <item x="4"/>
        <item m="1" x="16"/>
        <item m="1" x="17"/>
        <item m="1" x="18"/>
        <item m="1" x="19"/>
        <item m="1" x="20"/>
        <item m="1" x="21"/>
        <item m="1" x="22"/>
        <item x="8"/>
        <item x="9"/>
        <item x="10"/>
        <item x="11"/>
        <item m="1" x="15"/>
        <item x="12"/>
        <item x="13"/>
        <item m="1" x="14"/>
      </items>
    </pivotField>
    <pivotField name="Ministry Name" axis="axisPage" compact="0" outline="0" showAll="0" defaultSubtotal="0">
      <items count="30">
        <item h="1" x="2"/>
        <item h="1" m="1" x="23"/>
        <item h="1" x="12"/>
        <item h="1" m="1" x="27"/>
        <item h="1" x="6"/>
        <item h="1" x="0"/>
        <item h="1" m="1" x="24"/>
        <item h="1" m="1" x="22"/>
        <item h="1" x="10"/>
        <item h="1" m="1" x="28"/>
        <item h="1" x="13"/>
        <item x="1"/>
        <item h="1" m="1" x="25"/>
        <item h="1" x="8"/>
        <item h="1" m="1" x="29"/>
        <item h="1" x="14"/>
        <item h="1" x="15"/>
        <item h="1" x="16"/>
        <item h="1" x="17"/>
        <item h="1" x="4"/>
        <item h="1" x="18"/>
        <item h="1" m="1" x="26"/>
        <item h="1" x="7"/>
        <item h="1" x="5"/>
        <item h="1" x="19"/>
        <item h="1" x="21"/>
        <item h="1" x="20"/>
        <item h="1" x="9"/>
        <item h="1" x="11"/>
        <item h="1" x="3"/>
      </items>
    </pivotField>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s>
  <rowFields count="1">
    <field x="0"/>
  </rowFields>
  <rowItems count="13">
    <i>
      <x/>
    </i>
    <i>
      <x v="1"/>
    </i>
    <i>
      <x v="3"/>
    </i>
    <i>
      <x v="4"/>
    </i>
    <i>
      <x v="6"/>
    </i>
    <i>
      <x v="7"/>
    </i>
    <i>
      <x v="15"/>
    </i>
    <i>
      <x v="16"/>
    </i>
    <i>
      <x v="17"/>
    </i>
    <i>
      <x v="18"/>
    </i>
    <i>
      <x v="20"/>
    </i>
    <i>
      <x v="21"/>
    </i>
    <i t="grand">
      <x/>
    </i>
  </rowItems>
  <colItems count="1">
    <i/>
  </colItems>
  <pageFields count="1">
    <pageField fld="1" item="11" hier="-1"/>
  </pageFields>
  <formats count="14">
    <format dxfId="50">
      <pivotArea type="all" dataOnly="0" outline="0" fieldPosition="0"/>
    </format>
    <format dxfId="49">
      <pivotArea outline="0" collapsedLevelsAreSubtotals="1" fieldPosition="0"/>
    </format>
    <format dxfId="48">
      <pivotArea field="0" type="button" dataOnly="0" labelOnly="1" outline="0" axis="axisRow" fieldPosition="2"/>
    </format>
    <format dxfId="47">
      <pivotArea dataOnly="0" labelOnly="1" grandRow="1" outline="0" fieldPosition="0"/>
    </format>
    <format dxfId="46">
      <pivotArea field="1" type="button" dataOnly="0" labelOnly="1" outline="0" axis="axisPage" fieldPosition="0"/>
    </format>
    <format dxfId="45">
      <pivotArea field="1" type="button" dataOnly="0" labelOnly="1" outline="0" axis="axisPage" fieldPosition="0"/>
    </format>
    <format dxfId="44">
      <pivotArea field="0" type="button" dataOnly="0" labelOnly="1" outline="0" axis="axisRow" fieldPosition="2"/>
    </format>
    <format dxfId="43">
      <pivotArea field="0" type="button" dataOnly="0" labelOnly="1" outline="0" axis="axisRow" fieldPosition="2"/>
    </format>
    <format dxfId="42">
      <pivotArea field="0" type="button" dataOnly="0" labelOnly="1" outline="0" axis="axisRow" fieldPosition="2"/>
    </format>
    <format dxfId="41">
      <pivotArea grandRow="1" outline="0" collapsedLevelsAreSubtotals="1" fieldPosition="0"/>
    </format>
    <format dxfId="40">
      <pivotArea dataOnly="0" labelOnly="1" grandRow="1" outline="0" fieldPosition="0"/>
    </format>
    <format dxfId="39">
      <pivotArea grandRow="1" outline="0" collapsedLevelsAreSubtotals="1" fieldPosition="0"/>
    </format>
    <format dxfId="38">
      <pivotArea dataOnly="0" labelOnly="1" grandRow="1" outline="0" fieldPosition="0"/>
    </format>
    <format dxfId="37">
      <pivotArea dataOnly="0" labelOnly="1" outline="0" fieldPosition="0">
        <references count="1">
          <reference field="1" count="1">
            <x v="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C261928-E2B5-4FF6-9830-122E8A9D9886}" name="PivotTable1" cacheId="2"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18:B36" firstHeaderRow="1" firstDataRow="1" firstDataCol="2" rowPageCount="1" colPageCount="1"/>
  <pivotFields count="13">
    <pivotField axis="axisRow" compact="0" outline="0" showAll="0" defaultSubtotal="0">
      <items count="23">
        <item x="7"/>
        <item x="0"/>
        <item x="5"/>
        <item x="1"/>
        <item x="2"/>
        <item x="6"/>
        <item x="3"/>
        <item x="4"/>
        <item m="1" x="16"/>
        <item m="1" x="17"/>
        <item m="1" x="18"/>
        <item m="1" x="19"/>
        <item m="1" x="20"/>
        <item m="1" x="21"/>
        <item m="1" x="22"/>
        <item x="8"/>
        <item x="9"/>
        <item x="10"/>
        <item x="11"/>
        <item m="1" x="15"/>
        <item x="12"/>
        <item x="13"/>
        <item m="1" x="14"/>
      </items>
    </pivotField>
    <pivotField axis="axisPage" compact="0" outline="0" showAll="0" defaultSubtotal="0">
      <items count="30">
        <item h="1" x="2"/>
        <item h="1" m="1" x="23"/>
        <item h="1" x="12"/>
        <item h="1" m="1" x="27"/>
        <item h="1" x="6"/>
        <item h="1" x="0"/>
        <item h="1" m="1" x="24"/>
        <item h="1" m="1" x="22"/>
        <item h="1" x="10"/>
        <item h="1" m="1" x="28"/>
        <item h="1" x="13"/>
        <item x="1"/>
        <item h="1" m="1" x="25"/>
        <item h="1" x="8"/>
        <item h="1" m="1" x="29"/>
        <item h="1" x="14"/>
        <item h="1" x="15"/>
        <item h="1" x="16"/>
        <item h="1" x="17"/>
        <item h="1" x="4"/>
        <item h="1" x="18"/>
        <item h="1" m="1" x="26"/>
        <item h="1" x="7"/>
        <item h="1" x="5"/>
        <item h="1" x="19"/>
        <item h="1" x="21"/>
        <item h="1" x="20"/>
        <item h="1" x="9"/>
        <item h="1" x="11"/>
        <item h="1" x="3"/>
      </items>
    </pivotField>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151">
        <item m="1" x="136"/>
        <item m="1" x="105"/>
        <item m="1" x="102"/>
        <item m="1" x="103"/>
        <item m="1" x="104"/>
        <item m="1" x="106"/>
        <item m="1" x="144"/>
        <item m="1" x="143"/>
        <item x="58"/>
        <item x="61"/>
        <item x="64"/>
        <item m="1" x="135"/>
        <item x="63"/>
        <item x="62"/>
        <item x="59"/>
        <item x="65"/>
        <item m="1" x="132"/>
        <item x="37"/>
        <item x="36"/>
        <item m="1" x="129"/>
        <item m="1" x="127"/>
        <item m="1" x="128"/>
        <item m="1" x="124"/>
        <item x="44"/>
        <item x="45"/>
        <item x="53"/>
        <item x="56"/>
        <item m="1" x="121"/>
        <item x="8"/>
        <item x="7"/>
        <item x="6"/>
        <item x="2"/>
        <item x="3"/>
        <item x="4"/>
        <item x="5"/>
        <item m="1" x="126"/>
        <item x="47"/>
        <item x="68"/>
        <item x="48"/>
        <item x="54"/>
        <item x="55"/>
        <item x="17"/>
        <item m="1" x="107"/>
        <item x="18"/>
        <item x="16"/>
        <item x="15"/>
        <item m="1" x="145"/>
        <item m="1" x="131"/>
        <item x="26"/>
        <item x="51"/>
        <item x="40"/>
        <item m="1" x="134"/>
        <item x="22"/>
        <item m="1" x="123"/>
        <item x="1"/>
        <item m="1" x="125"/>
        <item m="1" x="119"/>
        <item x="0"/>
        <item x="41"/>
        <item x="42"/>
        <item m="1" x="133"/>
        <item x="43"/>
        <item x="50"/>
        <item x="52"/>
        <item x="39"/>
        <item x="74"/>
        <item x="69"/>
        <item m="1" x="148"/>
        <item x="71"/>
        <item x="67"/>
        <item x="34"/>
        <item x="32"/>
        <item x="33"/>
        <item x="31"/>
        <item x="28"/>
        <item x="27"/>
        <item x="29"/>
        <item x="49"/>
        <item x="20"/>
        <item x="21"/>
        <item x="57"/>
        <item m="1" x="149"/>
        <item x="72"/>
        <item m="1" x="130"/>
        <item m="1" x="108"/>
        <item m="1" x="147"/>
        <item x="70"/>
        <item n="Under this Facility, Credit Unions utilised their liquidity to advance the loans and sought reimbursement, on a monthly basis, from the Ministry of Finance in the amount that was advanced. _x000a__x000a_It should be noted that the loans advanced by the credit unions" sd="0" x="73"/>
        <item m="1" x="150"/>
        <item m="1" x="146"/>
        <item m="1" x="142"/>
        <item m="1" x="137"/>
        <item m="1" x="138"/>
        <item m="1" x="139"/>
        <item m="1" x="140"/>
        <item m="1" x="141"/>
        <item m="1" x="110"/>
        <item x="46"/>
        <item m="1" x="109"/>
        <item m="1" x="122"/>
        <item x="9"/>
        <item m="1" x="120"/>
        <item x="77"/>
        <item x="78"/>
        <item x="79"/>
        <item x="80"/>
        <item x="30"/>
        <item x="35"/>
        <item m="1" x="111"/>
        <item m="1" x="112"/>
        <item m="1" x="113"/>
        <item m="1" x="114"/>
        <item m="1" x="115"/>
        <item x="38"/>
        <item x="82"/>
        <item m="1" x="117"/>
        <item m="1" x="118"/>
        <item x="75"/>
        <item x="76"/>
        <item x="88"/>
        <item x="81"/>
        <item m="1" x="101"/>
        <item m="1" x="116"/>
        <item x="83"/>
        <item x="84"/>
        <item x="85"/>
        <item x="86"/>
        <item x="87"/>
        <item x="10"/>
        <item x="11"/>
        <item x="12"/>
        <item x="13"/>
        <item x="14"/>
        <item x="19"/>
        <item x="23"/>
        <item x="24"/>
        <item x="25"/>
        <item x="60"/>
        <item x="66"/>
        <item x="89"/>
        <item x="90"/>
        <item x="91"/>
        <item x="92"/>
        <item x="93"/>
        <item x="94"/>
        <item x="95"/>
        <item x="96"/>
        <item x="97"/>
        <item x="98"/>
        <item x="99"/>
        <item x="100"/>
      </items>
    </pivotField>
    <pivotField compact="0" outline="0" showAll="0"/>
    <pivotField compact="0" outline="0" showAll="0"/>
    <pivotField compact="0" outline="0" showAll="0"/>
  </pivotFields>
  <rowFields count="2">
    <field x="0"/>
    <field x="9"/>
  </rowFields>
  <rowItems count="18">
    <i>
      <x/>
      <x v="100"/>
    </i>
    <i>
      <x v="1"/>
      <x v="100"/>
    </i>
    <i r="1">
      <x v="114"/>
    </i>
    <i>
      <x v="3"/>
      <x v="100"/>
    </i>
    <i r="1">
      <x v="123"/>
    </i>
    <i>
      <x v="4"/>
      <x v="100"/>
    </i>
    <i r="1">
      <x v="124"/>
    </i>
    <i>
      <x v="6"/>
      <x v="100"/>
    </i>
    <i r="1">
      <x v="125"/>
    </i>
    <i>
      <x v="7"/>
      <x v="100"/>
    </i>
    <i r="1">
      <x v="126"/>
    </i>
    <i>
      <x v="15"/>
      <x v="100"/>
    </i>
    <i>
      <x v="16"/>
      <x v="100"/>
    </i>
    <i>
      <x v="17"/>
      <x v="100"/>
    </i>
    <i>
      <x v="18"/>
      <x v="100"/>
    </i>
    <i>
      <x v="20"/>
      <x v="100"/>
    </i>
    <i r="1">
      <x v="127"/>
    </i>
    <i>
      <x v="21"/>
      <x v="100"/>
    </i>
  </rowItems>
  <colItems count="1">
    <i/>
  </colItems>
  <pageFields count="1">
    <pageField fld="1" item="11" hier="-1"/>
  </pageFields>
  <formats count="18">
    <format dxfId="36">
      <pivotArea type="all" dataOnly="0" outline="0" fieldPosition="0"/>
    </format>
    <format dxfId="35">
      <pivotArea field="9" type="button" dataOnly="0" labelOnly="1" outline="0" axis="axisRow" fieldPosition="4"/>
    </format>
    <format dxfId="34">
      <pivotArea field="1" type="button" dataOnly="0" labelOnly="1" outline="0" axis="axisPage" fieldPosition="0"/>
    </format>
    <format dxfId="33">
      <pivotArea field="1" type="button" dataOnly="0" labelOnly="1" outline="0" axis="axisPage" fieldPosition="0"/>
    </format>
    <format dxfId="32">
      <pivotArea field="9" type="button" dataOnly="0" labelOnly="1" outline="0" axis="axisRow" fieldPosition="4"/>
    </format>
    <format dxfId="31">
      <pivotArea field="9" type="button" dataOnly="0" labelOnly="1" outline="0" axis="axisRow" fieldPosition="4"/>
    </format>
    <format dxfId="30">
      <pivotArea type="all" dataOnly="0" outline="0" fieldPosition="0"/>
    </format>
    <format dxfId="29">
      <pivotArea field="9" type="button" dataOnly="0" labelOnly="1" outline="0" axis="axisRow" fieldPosition="4"/>
    </format>
    <format dxfId="28">
      <pivotArea type="all" dataOnly="0" outline="0" fieldPosition="0"/>
    </format>
    <format dxfId="27">
      <pivotArea field="9" type="button" dataOnly="0" labelOnly="1" outline="0" axis="axisRow" fieldPosition="4"/>
    </format>
    <format dxfId="26">
      <pivotArea dataOnly="0" labelOnly="1" outline="0" fieldPosition="0">
        <references count="1">
          <reference field="1" count="1">
            <x v="1"/>
          </reference>
        </references>
      </pivotArea>
    </format>
    <format dxfId="25">
      <pivotArea type="all" dataOnly="0" outline="0" fieldPosition="0"/>
    </format>
    <format dxfId="24">
      <pivotArea field="0" type="button" dataOnly="0" labelOnly="1" outline="0" axis="axisRow" fieldPosition="3"/>
    </format>
    <format dxfId="23">
      <pivotArea field="9" type="button" dataOnly="0" labelOnly="1" outline="0" axis="axisRow" fieldPosition="4"/>
    </format>
    <format dxfId="22">
      <pivotArea field="0" type="button" dataOnly="0" labelOnly="1" outline="0" axis="axisRow" fieldPosition="3"/>
    </format>
    <format dxfId="21">
      <pivotArea field="9" type="button" dataOnly="0" labelOnly="1" outline="0" axis="axisRow" fieldPosition="4"/>
    </format>
    <format dxfId="20">
      <pivotArea field="0" type="button" dataOnly="0" labelOnly="1" outline="0" axis="axisRow" fieldPosition="3"/>
    </format>
    <format dxfId="19">
      <pivotArea field="0" type="button" dataOnly="0" labelOnly="1" outline="0" axis="axisRow" fieldPosition="3"/>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A525F0C-E060-43DF-BED0-16E1CCAF0095}" name="PivotTable2" cacheId="2"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18:B24" firstHeaderRow="1" firstDataRow="1" firstDataCol="2" rowPageCount="1" colPageCount="1"/>
  <pivotFields count="13">
    <pivotField axis="axisRow" compact="0" outline="0" showAll="0" defaultSubtotal="0">
      <items count="23">
        <item x="7"/>
        <item x="0"/>
        <item x="5"/>
        <item x="1"/>
        <item x="2"/>
        <item x="6"/>
        <item x="3"/>
        <item x="4"/>
        <item m="1" x="16"/>
        <item m="1" x="17"/>
        <item m="1" x="18"/>
        <item m="1" x="19"/>
        <item m="1" x="20"/>
        <item m="1" x="21"/>
        <item m="1" x="22"/>
        <item x="8"/>
        <item x="9"/>
        <item x="10"/>
        <item x="11"/>
        <item m="1" x="15"/>
        <item x="12"/>
        <item x="13"/>
        <item m="1" x="14"/>
      </items>
    </pivotField>
    <pivotField axis="axisPage" compact="0" outline="0" showAll="0" defaultSubtotal="0">
      <items count="30">
        <item h="1" x="2"/>
        <item h="1" m="1" x="23"/>
        <item x="12"/>
        <item h="1" m="1" x="27"/>
        <item h="1" x="6"/>
        <item h="1" x="0"/>
        <item h="1" m="1" x="24"/>
        <item h="1" m="1" x="22"/>
        <item h="1" x="10"/>
        <item h="1" m="1" x="28"/>
        <item h="1" x="13"/>
        <item h="1" x="1"/>
        <item h="1" m="1" x="25"/>
        <item h="1" x="8"/>
        <item h="1" m="1" x="29"/>
        <item h="1" x="14"/>
        <item h="1" x="15"/>
        <item h="1" x="16"/>
        <item h="1" x="17"/>
        <item h="1" x="4"/>
        <item h="1" x="18"/>
        <item h="1" m="1" x="26"/>
        <item h="1" x="7"/>
        <item h="1" x="5"/>
        <item h="1" x="19"/>
        <item h="1" x="21"/>
        <item h="1" x="20"/>
        <item h="1" x="9"/>
        <item h="1" x="11"/>
        <item h="1" x="3"/>
      </items>
    </pivotField>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151">
        <item m="1" x="136"/>
        <item m="1" x="105"/>
        <item m="1" x="102"/>
        <item m="1" x="103"/>
        <item m="1" x="104"/>
        <item m="1" x="106"/>
        <item m="1" x="144"/>
        <item m="1" x="143"/>
        <item x="58"/>
        <item x="61"/>
        <item x="64"/>
        <item m="1" x="135"/>
        <item x="63"/>
        <item x="62"/>
        <item x="59"/>
        <item x="65"/>
        <item m="1" x="132"/>
        <item x="37"/>
        <item x="36"/>
        <item m="1" x="129"/>
        <item m="1" x="127"/>
        <item m="1" x="128"/>
        <item m="1" x="124"/>
        <item x="44"/>
        <item x="45"/>
        <item x="53"/>
        <item x="56"/>
        <item m="1" x="121"/>
        <item x="8"/>
        <item x="7"/>
        <item x="6"/>
        <item x="2"/>
        <item x="3"/>
        <item x="4"/>
        <item x="5"/>
        <item m="1" x="126"/>
        <item x="47"/>
        <item x="68"/>
        <item x="48"/>
        <item x="54"/>
        <item x="55"/>
        <item x="17"/>
        <item m="1" x="107"/>
        <item x="18"/>
        <item x="16"/>
        <item x="15"/>
        <item m="1" x="145"/>
        <item m="1" x="131"/>
        <item x="26"/>
        <item x="51"/>
        <item x="40"/>
        <item m="1" x="134"/>
        <item x="22"/>
        <item m="1" x="123"/>
        <item x="1"/>
        <item m="1" x="125"/>
        <item m="1" x="119"/>
        <item x="0"/>
        <item x="41"/>
        <item x="42"/>
        <item m="1" x="133"/>
        <item x="43"/>
        <item x="50"/>
        <item x="52"/>
        <item x="39"/>
        <item x="74"/>
        <item x="69"/>
        <item m="1" x="148"/>
        <item x="71"/>
        <item x="67"/>
        <item x="34"/>
        <item x="32"/>
        <item x="33"/>
        <item x="31"/>
        <item x="28"/>
        <item x="27"/>
        <item x="29"/>
        <item x="49"/>
        <item x="20"/>
        <item x="21"/>
        <item x="57"/>
        <item m="1" x="149"/>
        <item x="72"/>
        <item m="1" x="130"/>
        <item m="1" x="108"/>
        <item m="1" x="147"/>
        <item x="70"/>
        <item n="Under this Facility, Credit Unions utilised their liquidity to advance the loans and sought reimbursement, on a monthly basis, from the Ministry of Finance in the amount that was advanced. _x000a__x000a_It should be noted that the loans advanced by the credit unions" x="73"/>
        <item m="1" x="150"/>
        <item m="1" x="146"/>
        <item m="1" x="142"/>
        <item m="1" x="137"/>
        <item m="1" x="138"/>
        <item m="1" x="139"/>
        <item m="1" x="140"/>
        <item m="1" x="141"/>
        <item m="1" x="110"/>
        <item x="46"/>
        <item m="1" x="109"/>
        <item m="1" x="122"/>
        <item x="9"/>
        <item m="1" x="120"/>
        <item x="77"/>
        <item x="78"/>
        <item x="79"/>
        <item x="80"/>
        <item x="30"/>
        <item x="35"/>
        <item m="1" x="111"/>
        <item m="1" x="112"/>
        <item m="1" x="113"/>
        <item m="1" x="114"/>
        <item m="1" x="115"/>
        <item x="38"/>
        <item x="82"/>
        <item m="1" x="117"/>
        <item m="1" x="118"/>
        <item x="75"/>
        <item x="76"/>
        <item x="88"/>
        <item x="81"/>
        <item m="1" x="101"/>
        <item m="1" x="116"/>
        <item x="83"/>
        <item x="84"/>
        <item x="85"/>
        <item x="86"/>
        <item x="87"/>
        <item x="10"/>
        <item x="11"/>
        <item x="12"/>
        <item x="13"/>
        <item x="14"/>
        <item x="19"/>
        <item x="23"/>
        <item x="24"/>
        <item x="25"/>
        <item x="60"/>
        <item x="66"/>
        <item x="89"/>
        <item x="90"/>
        <item x="91"/>
        <item x="92"/>
        <item x="93"/>
        <item x="94"/>
        <item x="95"/>
        <item x="96"/>
        <item x="97"/>
        <item x="98"/>
        <item x="99"/>
        <item x="100"/>
      </items>
    </pivotField>
    <pivotField compact="0" outline="0" showAll="0"/>
    <pivotField compact="0" outline="0" showAll="0"/>
    <pivotField compact="0" outline="0" showAll="0"/>
  </pivotFields>
  <rowFields count="2">
    <field x="0"/>
    <field x="9"/>
  </rowFields>
  <rowItems count="6">
    <i>
      <x v="2"/>
      <x v="37"/>
    </i>
    <i r="1">
      <x v="66"/>
    </i>
    <i>
      <x v="3"/>
      <x v="86"/>
    </i>
    <i r="1">
      <x v="87"/>
    </i>
    <i>
      <x v="5"/>
      <x v="68"/>
    </i>
    <i>
      <x v="7"/>
      <x v="82"/>
    </i>
  </rowItems>
  <colItems count="1">
    <i/>
  </colItems>
  <pageFields count="1">
    <pageField fld="1" item="2" hier="-1"/>
  </pageFields>
  <formats count="18">
    <format dxfId="18">
      <pivotArea type="all" dataOnly="0" outline="0" fieldPosition="0"/>
    </format>
    <format dxfId="17">
      <pivotArea field="9" type="button" dataOnly="0" labelOnly="1" outline="0" axis="axisRow" fieldPosition="4"/>
    </format>
    <format dxfId="16">
      <pivotArea field="1" type="button" dataOnly="0" labelOnly="1" outline="0" axis="axisPage" fieldPosition="0"/>
    </format>
    <format dxfId="15">
      <pivotArea field="1" type="button" dataOnly="0" labelOnly="1" outline="0" axis="axisPage" fieldPosition="0"/>
    </format>
    <format dxfId="14">
      <pivotArea field="9" type="button" dataOnly="0" labelOnly="1" outline="0" axis="axisRow" fieldPosition="4"/>
    </format>
    <format dxfId="13">
      <pivotArea field="9" type="button" dataOnly="0" labelOnly="1" outline="0" axis="axisRow" fieldPosition="4"/>
    </format>
    <format dxfId="12">
      <pivotArea type="all" dataOnly="0" outline="0" fieldPosition="0"/>
    </format>
    <format dxfId="11">
      <pivotArea field="9" type="button" dataOnly="0" labelOnly="1" outline="0" axis="axisRow" fieldPosition="4"/>
    </format>
    <format dxfId="10">
      <pivotArea type="all" dataOnly="0" outline="0" fieldPosition="0"/>
    </format>
    <format dxfId="9">
      <pivotArea field="9" type="button" dataOnly="0" labelOnly="1" outline="0" axis="axisRow" fieldPosition="4"/>
    </format>
    <format dxfId="8">
      <pivotArea dataOnly="0" labelOnly="1" outline="0" fieldPosition="0">
        <references count="1">
          <reference field="1" count="1">
            <x v="1"/>
          </reference>
        </references>
      </pivotArea>
    </format>
    <format dxfId="7">
      <pivotArea type="all" dataOnly="0" outline="0" fieldPosition="0"/>
    </format>
    <format dxfId="6">
      <pivotArea field="0" type="button" dataOnly="0" labelOnly="1" outline="0" axis="axisRow" fieldPosition="3"/>
    </format>
    <format dxfId="5">
      <pivotArea field="9" type="button" dataOnly="0" labelOnly="1" outline="0" axis="axisRow" fieldPosition="4"/>
    </format>
    <format dxfId="4">
      <pivotArea field="0" type="button" dataOnly="0" labelOnly="1" outline="0" axis="axisRow" fieldPosition="3"/>
    </format>
    <format dxfId="3">
      <pivotArea field="9" type="button" dataOnly="0" labelOnly="1" outline="0" axis="axisRow" fieldPosition="4"/>
    </format>
    <format dxfId="2">
      <pivotArea field="0" type="button" dataOnly="0" labelOnly="1" outline="0" axis="axisRow" fieldPosition="3"/>
    </format>
    <format dxfId="1">
      <pivotArea field="0" type="button" dataOnly="0" labelOnly="1" outline="0" axis="axisRow" fieldPosition="3"/>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EBBE5F6-6F8E-492E-BA5A-08D7BEC923B3}" name="GrantTrackerMinistries3" displayName="GrantTrackerMinistries3" ref="A1:J486" totalsRowShown="0" headerRowDxfId="0" dataDxfId="75" totalsRowDxfId="73" headerRowBorderDxfId="76" tableBorderDxfId="74">
  <tableColumns count="10">
    <tableColumn id="1" xr3:uid="{8618EFFA-C48C-4AE5-9D70-40C74B4FC015}" name="Fiscal Year" dataDxfId="72" totalsRowDxfId="71"/>
    <tableColumn id="2" xr3:uid="{552CFB6A-47DC-4AB1-95C3-95676A06B7CF}" name="Ministry" dataDxfId="70" totalsRowDxfId="69"/>
    <tableColumn id="3" xr3:uid="{8B0D4A9E-7179-4738-95B6-06B0C59189A3}" name="Ministry Abbreviation" dataDxfId="68" totalsRowDxfId="67"/>
    <tableColumn id="4" xr3:uid="{034E7E9F-F236-45A7-91FC-BAC89BA98BE5}" name="Executing State Agency/Department" dataDxfId="66" totalsRowDxfId="65"/>
    <tableColumn id="5" xr3:uid="{7B869833-F576-4830-88AD-A975356C9E01}" name="Name of Grant/Programme" dataDxfId="64" totalsRowDxfId="63"/>
    <tableColumn id="6" xr3:uid="{940CE6CC-399D-4C7C-9AA5-65A3EE17CA9B}" name="Grant/Programme Description" dataDxfId="62" totalsRowDxfId="61"/>
    <tableColumn id="13" xr3:uid="{F3F1C238-3E00-4931-8ED8-F634B479ABF4}" name="Type (Grant or Programme)" dataDxfId="60" totalsRowDxfId="59"/>
    <tableColumn id="7" xr3:uid="{ED2A74B0-19C3-4DDC-865B-9F77747A8447}" name="No. of Grants Distributed / No. of Programme Beneficiaries" dataDxfId="58" totalsRowDxfId="57"/>
    <tableColumn id="8" xr3:uid="{E4A86015-7056-4C23-8CB4-5451D79608E0}" name="Value of Grants Distributed / Programme Expenditure ($TTD)" dataDxfId="56" totalsRowDxfId="55"/>
    <tableColumn id="10" xr3:uid="{798BFF56-DD3E-4AE0-8587-514E4C78B8F7}" name="Comments" dataDxfId="54" totalsRowDxfId="53"/>
  </tableColumns>
  <tableStyleInfo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128FD-545F-40D6-BE36-C5ADD14681A6}">
  <sheetPr>
    <outlinePr summaryBelow="0" summaryRight="0"/>
    <pageSetUpPr fitToPage="1"/>
  </sheetPr>
  <dimension ref="A1:J486"/>
  <sheetViews>
    <sheetView tabSelected="1" workbookViewId="0">
      <pane ySplit="1" topLeftCell="A2" activePane="bottomLeft" state="frozen"/>
      <selection pane="bottomLeft" activeCell="B21" sqref="B21"/>
    </sheetView>
  </sheetViews>
  <sheetFormatPr defaultColWidth="12.5703125" defaultRowHeight="12.75"/>
  <cols>
    <col min="1" max="1" width="22.140625" style="58" customWidth="1"/>
    <col min="2" max="2" width="54.7109375" customWidth="1"/>
    <col min="3" max="3" width="14.42578125" customWidth="1"/>
    <col min="4" max="4" width="34" customWidth="1"/>
    <col min="5" max="5" width="60.28515625" style="3" customWidth="1"/>
    <col min="6" max="6" width="57.5703125" style="31" customWidth="1"/>
    <col min="7" max="7" width="13.42578125" customWidth="1"/>
    <col min="8" max="8" width="15" style="4" customWidth="1"/>
    <col min="9" max="9" width="25.85546875" style="6" customWidth="1"/>
    <col min="10" max="10" width="18" customWidth="1"/>
  </cols>
  <sheetData>
    <row r="1" spans="1:10" s="75" customFormat="1">
      <c r="A1" s="67" t="s">
        <v>0</v>
      </c>
      <c r="B1" s="68" t="s">
        <v>1</v>
      </c>
      <c r="C1" s="68" t="s">
        <v>2</v>
      </c>
      <c r="D1" s="69" t="s">
        <v>3</v>
      </c>
      <c r="E1" s="69" t="s">
        <v>4</v>
      </c>
      <c r="F1" s="70" t="s">
        <v>5</v>
      </c>
      <c r="G1" s="71" t="s">
        <v>6</v>
      </c>
      <c r="H1" s="72" t="s">
        <v>7</v>
      </c>
      <c r="I1" s="73" t="s">
        <v>8</v>
      </c>
      <c r="J1" s="74" t="s">
        <v>9</v>
      </c>
    </row>
    <row r="2" spans="1:10">
      <c r="A2" s="51" t="s">
        <v>10</v>
      </c>
      <c r="B2" s="3" t="s">
        <v>11</v>
      </c>
      <c r="C2" s="3" t="s">
        <v>12</v>
      </c>
      <c r="D2" s="52" t="s">
        <v>13</v>
      </c>
      <c r="E2" s="52" t="s">
        <v>14</v>
      </c>
      <c r="F2" s="53" t="s">
        <v>15</v>
      </c>
      <c r="G2" s="52" t="s">
        <v>16</v>
      </c>
      <c r="H2" s="54">
        <v>2</v>
      </c>
      <c r="I2" s="55">
        <v>2381186</v>
      </c>
      <c r="J2" s="52" t="s">
        <v>17</v>
      </c>
    </row>
    <row r="3" spans="1:10">
      <c r="A3" s="51" t="s">
        <v>19</v>
      </c>
      <c r="B3" s="3" t="s">
        <v>11</v>
      </c>
      <c r="C3" s="3" t="s">
        <v>12</v>
      </c>
      <c r="D3" s="52" t="s">
        <v>13</v>
      </c>
      <c r="E3" s="52" t="s">
        <v>14</v>
      </c>
      <c r="F3" s="53" t="s">
        <v>15</v>
      </c>
      <c r="G3" s="52" t="s">
        <v>16</v>
      </c>
      <c r="H3" s="54">
        <v>3</v>
      </c>
      <c r="I3" s="55">
        <v>5261482</v>
      </c>
      <c r="J3" s="52" t="s">
        <v>20</v>
      </c>
    </row>
    <row r="4" spans="1:10">
      <c r="A4" s="51" t="s">
        <v>21</v>
      </c>
      <c r="B4" s="3" t="s">
        <v>11</v>
      </c>
      <c r="C4" s="3" t="s">
        <v>12</v>
      </c>
      <c r="D4" s="52" t="s">
        <v>13</v>
      </c>
      <c r="E4" s="52" t="s">
        <v>14</v>
      </c>
      <c r="F4" s="53" t="s">
        <v>15</v>
      </c>
      <c r="G4" s="52" t="s">
        <v>16</v>
      </c>
      <c r="H4" s="54">
        <v>1</v>
      </c>
      <c r="I4" s="55">
        <v>1209401</v>
      </c>
      <c r="J4" s="52" t="s">
        <v>20</v>
      </c>
    </row>
    <row r="5" spans="1:10">
      <c r="A5" s="51" t="s">
        <v>22</v>
      </c>
      <c r="B5" s="3" t="s">
        <v>11</v>
      </c>
      <c r="C5" s="3" t="s">
        <v>12</v>
      </c>
      <c r="D5" s="52" t="s">
        <v>13</v>
      </c>
      <c r="E5" s="52" t="s">
        <v>14</v>
      </c>
      <c r="F5" s="53" t="s">
        <v>15</v>
      </c>
      <c r="G5" s="52" t="s">
        <v>16</v>
      </c>
      <c r="H5" s="54">
        <v>5</v>
      </c>
      <c r="I5" s="55">
        <v>19456530</v>
      </c>
      <c r="J5" s="52" t="s">
        <v>20</v>
      </c>
    </row>
    <row r="6" spans="1:10">
      <c r="A6" s="51" t="s">
        <v>23</v>
      </c>
      <c r="B6" s="3" t="s">
        <v>11</v>
      </c>
      <c r="C6" s="3" t="s">
        <v>12</v>
      </c>
      <c r="D6" s="52" t="s">
        <v>13</v>
      </c>
      <c r="E6" s="52" t="s">
        <v>14</v>
      </c>
      <c r="F6" s="53" t="s">
        <v>15</v>
      </c>
      <c r="G6" s="52" t="s">
        <v>16</v>
      </c>
      <c r="H6" s="54">
        <v>5</v>
      </c>
      <c r="I6" s="55">
        <v>15613677.25</v>
      </c>
      <c r="J6" s="52" t="s">
        <v>20</v>
      </c>
    </row>
    <row r="7" spans="1:10">
      <c r="A7" s="51" t="s">
        <v>21</v>
      </c>
      <c r="B7" s="3" t="s">
        <v>11</v>
      </c>
      <c r="C7" s="3" t="s">
        <v>12</v>
      </c>
      <c r="D7" s="52" t="s">
        <v>24</v>
      </c>
      <c r="E7" s="52" t="s">
        <v>25</v>
      </c>
      <c r="F7" s="53" t="s">
        <v>26</v>
      </c>
      <c r="G7" s="52" t="s">
        <v>27</v>
      </c>
      <c r="H7" s="54">
        <v>47</v>
      </c>
      <c r="I7" s="55">
        <f>199034.13*6.77</f>
        <v>1347461.0600999999</v>
      </c>
      <c r="J7" s="52" t="s">
        <v>28</v>
      </c>
    </row>
    <row r="8" spans="1:10">
      <c r="A8" s="51" t="s">
        <v>22</v>
      </c>
      <c r="B8" s="3" t="s">
        <v>11</v>
      </c>
      <c r="C8" s="3" t="s">
        <v>12</v>
      </c>
      <c r="D8" s="52" t="s">
        <v>24</v>
      </c>
      <c r="E8" s="52" t="s">
        <v>25</v>
      </c>
      <c r="F8" s="53" t="s">
        <v>26</v>
      </c>
      <c r="G8" s="52" t="s">
        <v>27</v>
      </c>
      <c r="H8" s="54">
        <v>8</v>
      </c>
      <c r="I8" s="55">
        <f>33306.88*6.77</f>
        <v>225487.57759999996</v>
      </c>
      <c r="J8" s="52" t="s">
        <v>29</v>
      </c>
    </row>
    <row r="9" spans="1:10">
      <c r="A9" s="51" t="s">
        <v>21</v>
      </c>
      <c r="B9" s="3" t="s">
        <v>11</v>
      </c>
      <c r="C9" s="3" t="s">
        <v>12</v>
      </c>
      <c r="D9" s="52" t="s">
        <v>24</v>
      </c>
      <c r="E9" s="52" t="s">
        <v>30</v>
      </c>
      <c r="F9" s="53" t="s">
        <v>31</v>
      </c>
      <c r="G9" s="52" t="s">
        <v>16</v>
      </c>
      <c r="H9" s="54">
        <v>10</v>
      </c>
      <c r="I9" s="55">
        <f>20000*6.77</f>
        <v>135400</v>
      </c>
      <c r="J9" s="52" t="s">
        <v>32</v>
      </c>
    </row>
    <row r="10" spans="1:10">
      <c r="A10" s="51" t="s">
        <v>22</v>
      </c>
      <c r="B10" s="3" t="s">
        <v>11</v>
      </c>
      <c r="C10" s="3" t="s">
        <v>12</v>
      </c>
      <c r="D10" s="52" t="s">
        <v>24</v>
      </c>
      <c r="E10" s="52" t="s">
        <v>30</v>
      </c>
      <c r="F10" s="53" t="s">
        <v>31</v>
      </c>
      <c r="G10" s="52" t="s">
        <v>16</v>
      </c>
      <c r="H10" s="54">
        <v>27</v>
      </c>
      <c r="I10" s="55">
        <f>25000*6.77</f>
        <v>169250</v>
      </c>
      <c r="J10" s="52" t="s">
        <v>33</v>
      </c>
    </row>
    <row r="11" spans="1:10">
      <c r="A11" s="51" t="s">
        <v>23</v>
      </c>
      <c r="B11" s="3" t="s">
        <v>11</v>
      </c>
      <c r="C11" s="3" t="s">
        <v>12</v>
      </c>
      <c r="D11" s="52" t="s">
        <v>24</v>
      </c>
      <c r="E11" s="52" t="s">
        <v>30</v>
      </c>
      <c r="F11" s="53" t="s">
        <v>31</v>
      </c>
      <c r="G11" s="52" t="s">
        <v>16</v>
      </c>
      <c r="H11" s="54">
        <v>21</v>
      </c>
      <c r="I11" s="55">
        <f>25000*6.77</f>
        <v>169250</v>
      </c>
      <c r="J11" s="52" t="s">
        <v>33</v>
      </c>
    </row>
    <row r="12" spans="1:10">
      <c r="A12" s="51" t="s">
        <v>21</v>
      </c>
      <c r="B12" s="3" t="s">
        <v>11</v>
      </c>
      <c r="C12" s="3" t="s">
        <v>12</v>
      </c>
      <c r="D12" s="52" t="s">
        <v>24</v>
      </c>
      <c r="E12" s="52" t="s">
        <v>34</v>
      </c>
      <c r="F12" s="53" t="s">
        <v>35</v>
      </c>
      <c r="G12" s="52" t="s">
        <v>27</v>
      </c>
      <c r="H12" s="54">
        <v>15</v>
      </c>
      <c r="I12" s="55">
        <f>2116977.09*6.77</f>
        <v>14331934.899299998</v>
      </c>
      <c r="J12" s="52" t="s">
        <v>36</v>
      </c>
    </row>
    <row r="13" spans="1:10">
      <c r="A13" s="51" t="s">
        <v>22</v>
      </c>
      <c r="B13" s="3" t="s">
        <v>11</v>
      </c>
      <c r="C13" s="3" t="s">
        <v>12</v>
      </c>
      <c r="D13" s="52" t="s">
        <v>24</v>
      </c>
      <c r="E13" s="52" t="s">
        <v>34</v>
      </c>
      <c r="F13" s="53" t="s">
        <v>35</v>
      </c>
      <c r="G13" s="52" t="s">
        <v>27</v>
      </c>
      <c r="H13" s="54">
        <v>19</v>
      </c>
      <c r="I13" s="55">
        <f>1796544.34*6.77</f>
        <v>12162605.1818</v>
      </c>
      <c r="J13" s="52" t="s">
        <v>37</v>
      </c>
    </row>
    <row r="14" spans="1:10">
      <c r="A14" s="51" t="s">
        <v>23</v>
      </c>
      <c r="B14" s="3" t="s">
        <v>11</v>
      </c>
      <c r="C14" s="3" t="s">
        <v>12</v>
      </c>
      <c r="D14" s="52" t="s">
        <v>24</v>
      </c>
      <c r="E14" s="52" t="s">
        <v>34</v>
      </c>
      <c r="F14" s="53" t="s">
        <v>35</v>
      </c>
      <c r="G14" s="52" t="s">
        <v>27</v>
      </c>
      <c r="H14" s="54">
        <v>18</v>
      </c>
      <c r="I14" s="55">
        <f>1614953.83*6.77</f>
        <v>10933237.429099999</v>
      </c>
      <c r="J14" s="52" t="s">
        <v>38</v>
      </c>
    </row>
    <row r="15" spans="1:10">
      <c r="A15" s="51" t="s">
        <v>10</v>
      </c>
      <c r="B15" s="3" t="s">
        <v>39</v>
      </c>
      <c r="C15" s="3" t="s">
        <v>40</v>
      </c>
      <c r="D15" s="52" t="s">
        <v>41</v>
      </c>
      <c r="E15" s="52" t="s">
        <v>42</v>
      </c>
      <c r="F15" s="53" t="s">
        <v>43</v>
      </c>
      <c r="G15" s="52" t="s">
        <v>16</v>
      </c>
      <c r="H15" s="54">
        <v>2</v>
      </c>
      <c r="I15" s="55">
        <v>190918</v>
      </c>
      <c r="J15" s="52"/>
    </row>
    <row r="16" spans="1:10">
      <c r="A16" s="51" t="s">
        <v>19</v>
      </c>
      <c r="B16" s="3" t="s">
        <v>39</v>
      </c>
      <c r="C16" s="3" t="s">
        <v>40</v>
      </c>
      <c r="D16" s="52" t="s">
        <v>41</v>
      </c>
      <c r="E16" s="52" t="s">
        <v>42</v>
      </c>
      <c r="F16" s="53" t="s">
        <v>43</v>
      </c>
      <c r="G16" s="52" t="s">
        <v>16</v>
      </c>
      <c r="H16" s="54">
        <v>3</v>
      </c>
      <c r="I16" s="55">
        <v>64700</v>
      </c>
      <c r="J16" s="52"/>
    </row>
    <row r="17" spans="1:10">
      <c r="A17" s="51" t="s">
        <v>21</v>
      </c>
      <c r="B17" s="3" t="s">
        <v>39</v>
      </c>
      <c r="C17" s="3" t="s">
        <v>40</v>
      </c>
      <c r="D17" s="52" t="s">
        <v>41</v>
      </c>
      <c r="E17" s="52" t="s">
        <v>42</v>
      </c>
      <c r="F17" s="53" t="s">
        <v>43</v>
      </c>
      <c r="G17" s="52" t="s">
        <v>16</v>
      </c>
      <c r="H17" s="54">
        <v>5</v>
      </c>
      <c r="I17" s="55">
        <v>43371</v>
      </c>
      <c r="J17" s="52"/>
    </row>
    <row r="18" spans="1:10">
      <c r="A18" s="51" t="s">
        <v>22</v>
      </c>
      <c r="B18" s="3" t="s">
        <v>39</v>
      </c>
      <c r="C18" s="3" t="s">
        <v>40</v>
      </c>
      <c r="D18" s="52" t="s">
        <v>41</v>
      </c>
      <c r="E18" s="52" t="s">
        <v>42</v>
      </c>
      <c r="F18" s="53" t="s">
        <v>43</v>
      </c>
      <c r="G18" s="52" t="s">
        <v>16</v>
      </c>
      <c r="H18" s="54">
        <v>25</v>
      </c>
      <c r="I18" s="55">
        <v>222563.6</v>
      </c>
      <c r="J18" s="52"/>
    </row>
    <row r="19" spans="1:10">
      <c r="A19" s="51" t="s">
        <v>19</v>
      </c>
      <c r="B19" s="3" t="s">
        <v>44</v>
      </c>
      <c r="C19" s="3" t="s">
        <v>45</v>
      </c>
      <c r="D19" s="52" t="s">
        <v>46</v>
      </c>
      <c r="E19" s="52" t="s">
        <v>47</v>
      </c>
      <c r="F19" s="53" t="s">
        <v>48</v>
      </c>
      <c r="G19" s="52" t="s">
        <v>16</v>
      </c>
      <c r="H19" s="54">
        <v>58</v>
      </c>
      <c r="I19" s="55">
        <v>5253433.38</v>
      </c>
      <c r="J19" s="52"/>
    </row>
    <row r="20" spans="1:10">
      <c r="A20" s="51" t="s">
        <v>21</v>
      </c>
      <c r="B20" s="3" t="s">
        <v>44</v>
      </c>
      <c r="C20" s="3" t="s">
        <v>45</v>
      </c>
      <c r="D20" s="52" t="s">
        <v>46</v>
      </c>
      <c r="E20" s="52" t="s">
        <v>47</v>
      </c>
      <c r="F20" s="53" t="s">
        <v>48</v>
      </c>
      <c r="G20" s="52" t="s">
        <v>16</v>
      </c>
      <c r="H20" s="54">
        <v>59</v>
      </c>
      <c r="I20" s="55">
        <v>5522542.8899999997</v>
      </c>
      <c r="J20" s="52"/>
    </row>
    <row r="21" spans="1:10">
      <c r="A21" s="51" t="s">
        <v>22</v>
      </c>
      <c r="B21" s="3" t="s">
        <v>44</v>
      </c>
      <c r="C21" s="3" t="s">
        <v>45</v>
      </c>
      <c r="D21" s="52" t="s">
        <v>46</v>
      </c>
      <c r="E21" s="52" t="s">
        <v>47</v>
      </c>
      <c r="F21" s="53" t="s">
        <v>48</v>
      </c>
      <c r="G21" s="52" t="s">
        <v>16</v>
      </c>
      <c r="H21" s="54">
        <v>86</v>
      </c>
      <c r="I21" s="55">
        <v>8166593.8099999996</v>
      </c>
      <c r="J21" s="52"/>
    </row>
    <row r="22" spans="1:10">
      <c r="A22" s="51" t="s">
        <v>23</v>
      </c>
      <c r="B22" s="3" t="s">
        <v>44</v>
      </c>
      <c r="C22" s="3" t="s">
        <v>45</v>
      </c>
      <c r="D22" s="52" t="s">
        <v>46</v>
      </c>
      <c r="E22" s="52" t="s">
        <v>47</v>
      </c>
      <c r="F22" s="53" t="s">
        <v>48</v>
      </c>
      <c r="G22" s="52" t="s">
        <v>16</v>
      </c>
      <c r="H22" s="54">
        <v>100</v>
      </c>
      <c r="I22" s="55">
        <v>11000000</v>
      </c>
      <c r="J22" s="52"/>
    </row>
    <row r="23" spans="1:10">
      <c r="A23" s="51" t="s">
        <v>19</v>
      </c>
      <c r="B23" s="3" t="s">
        <v>44</v>
      </c>
      <c r="C23" s="3" t="s">
        <v>45</v>
      </c>
      <c r="D23" s="52" t="s">
        <v>49</v>
      </c>
      <c r="E23" s="52" t="s">
        <v>50</v>
      </c>
      <c r="F23" s="53" t="s">
        <v>51</v>
      </c>
      <c r="G23" s="52" t="s">
        <v>27</v>
      </c>
      <c r="H23" s="54">
        <v>1954</v>
      </c>
      <c r="I23" s="55">
        <v>13660666.65</v>
      </c>
      <c r="J23" s="52"/>
    </row>
    <row r="24" spans="1:10">
      <c r="A24" s="51" t="s">
        <v>21</v>
      </c>
      <c r="B24" s="3" t="s">
        <v>44</v>
      </c>
      <c r="C24" s="3" t="s">
        <v>45</v>
      </c>
      <c r="D24" s="52" t="s">
        <v>49</v>
      </c>
      <c r="E24" s="52" t="s">
        <v>50</v>
      </c>
      <c r="F24" s="53" t="s">
        <v>51</v>
      </c>
      <c r="G24" s="52" t="s">
        <v>27</v>
      </c>
      <c r="H24" s="54">
        <v>2972</v>
      </c>
      <c r="I24" s="55">
        <v>18725045.530000001</v>
      </c>
      <c r="J24" s="52"/>
    </row>
    <row r="25" spans="1:10">
      <c r="A25" s="51" t="s">
        <v>22</v>
      </c>
      <c r="B25" s="3" t="s">
        <v>44</v>
      </c>
      <c r="C25" s="3" t="s">
        <v>45</v>
      </c>
      <c r="D25" s="52" t="s">
        <v>49</v>
      </c>
      <c r="E25" s="52" t="s">
        <v>50</v>
      </c>
      <c r="F25" s="53" t="s">
        <v>51</v>
      </c>
      <c r="G25" s="52" t="s">
        <v>27</v>
      </c>
      <c r="H25" s="54">
        <v>3264</v>
      </c>
      <c r="I25" s="55">
        <v>19224825.27</v>
      </c>
      <c r="J25" s="52"/>
    </row>
    <row r="26" spans="1:10">
      <c r="A26" s="51" t="s">
        <v>23</v>
      </c>
      <c r="B26" s="3" t="s">
        <v>44</v>
      </c>
      <c r="C26" s="3" t="s">
        <v>45</v>
      </c>
      <c r="D26" s="52" t="s">
        <v>49</v>
      </c>
      <c r="E26" s="52" t="s">
        <v>50</v>
      </c>
      <c r="F26" s="53" t="s">
        <v>51</v>
      </c>
      <c r="G26" s="52" t="s">
        <v>27</v>
      </c>
      <c r="H26" s="54">
        <v>2287</v>
      </c>
      <c r="I26" s="55">
        <v>13199761.640000001</v>
      </c>
      <c r="J26" s="52"/>
    </row>
    <row r="27" spans="1:10">
      <c r="A27" s="51" t="s">
        <v>19</v>
      </c>
      <c r="B27" s="3" t="s">
        <v>44</v>
      </c>
      <c r="C27" s="3" t="s">
        <v>45</v>
      </c>
      <c r="D27" s="52" t="s">
        <v>52</v>
      </c>
      <c r="E27" s="52" t="s">
        <v>53</v>
      </c>
      <c r="F27" s="53" t="s">
        <v>54</v>
      </c>
      <c r="G27" s="52" t="s">
        <v>27</v>
      </c>
      <c r="H27" s="54">
        <v>0</v>
      </c>
      <c r="I27" s="55">
        <v>0</v>
      </c>
    </row>
    <row r="28" spans="1:10">
      <c r="A28" s="51" t="s">
        <v>21</v>
      </c>
      <c r="B28" s="3" t="s">
        <v>44</v>
      </c>
      <c r="C28" s="3" t="s">
        <v>45</v>
      </c>
      <c r="D28" s="52" t="s">
        <v>52</v>
      </c>
      <c r="E28" s="52" t="s">
        <v>53</v>
      </c>
      <c r="F28" s="53" t="s">
        <v>54</v>
      </c>
      <c r="G28" s="52" t="s">
        <v>27</v>
      </c>
      <c r="H28" s="54">
        <v>17</v>
      </c>
      <c r="I28" s="55">
        <v>127144.75</v>
      </c>
      <c r="J28" s="52"/>
    </row>
    <row r="29" spans="1:10">
      <c r="A29" s="51" t="s">
        <v>22</v>
      </c>
      <c r="B29" s="3" t="s">
        <v>44</v>
      </c>
      <c r="C29" s="3" t="s">
        <v>45</v>
      </c>
      <c r="D29" s="52" t="s">
        <v>52</v>
      </c>
      <c r="E29" s="52" t="s">
        <v>53</v>
      </c>
      <c r="F29" s="53" t="s">
        <v>54</v>
      </c>
      <c r="G29" s="52" t="s">
        <v>27</v>
      </c>
      <c r="H29" s="54">
        <v>38</v>
      </c>
      <c r="I29" s="55">
        <v>198866.36</v>
      </c>
      <c r="J29" s="52"/>
    </row>
    <row r="30" spans="1:10">
      <c r="A30" s="51" t="s">
        <v>23</v>
      </c>
      <c r="B30" s="3" t="s">
        <v>44</v>
      </c>
      <c r="C30" s="3" t="s">
        <v>45</v>
      </c>
      <c r="D30" s="52" t="s">
        <v>52</v>
      </c>
      <c r="E30" s="52" t="s">
        <v>53</v>
      </c>
      <c r="F30" s="53" t="s">
        <v>54</v>
      </c>
      <c r="G30" s="52" t="s">
        <v>27</v>
      </c>
      <c r="H30" s="54">
        <v>69</v>
      </c>
      <c r="I30" s="55">
        <v>229589.32</v>
      </c>
      <c r="J30" s="52"/>
    </row>
    <row r="31" spans="1:10">
      <c r="A31" s="51" t="s">
        <v>19</v>
      </c>
      <c r="B31" s="3" t="s">
        <v>44</v>
      </c>
      <c r="C31" s="3" t="s">
        <v>45</v>
      </c>
      <c r="D31" s="52" t="s">
        <v>55</v>
      </c>
      <c r="E31" s="52" t="s">
        <v>56</v>
      </c>
      <c r="F31" s="53" t="s">
        <v>57</v>
      </c>
      <c r="G31" s="52" t="s">
        <v>27</v>
      </c>
      <c r="H31" s="54">
        <v>0</v>
      </c>
      <c r="I31" s="55">
        <v>0</v>
      </c>
      <c r="J31" s="52"/>
    </row>
    <row r="32" spans="1:10">
      <c r="A32" s="51" t="s">
        <v>21</v>
      </c>
      <c r="B32" s="3" t="s">
        <v>44</v>
      </c>
      <c r="C32" s="3" t="s">
        <v>45</v>
      </c>
      <c r="D32" s="52" t="s">
        <v>55</v>
      </c>
      <c r="E32" s="52" t="s">
        <v>56</v>
      </c>
      <c r="F32" s="53" t="s">
        <v>57</v>
      </c>
      <c r="G32" s="52" t="s">
        <v>27</v>
      </c>
      <c r="H32" s="54">
        <v>12</v>
      </c>
      <c r="I32" s="55">
        <v>33765</v>
      </c>
      <c r="J32" s="52"/>
    </row>
    <row r="33" spans="1:10">
      <c r="A33" s="51" t="s">
        <v>22</v>
      </c>
      <c r="B33" s="3" t="s">
        <v>44</v>
      </c>
      <c r="C33" s="3" t="s">
        <v>45</v>
      </c>
      <c r="D33" s="52" t="s">
        <v>55</v>
      </c>
      <c r="E33" s="52" t="s">
        <v>56</v>
      </c>
      <c r="F33" s="53" t="s">
        <v>57</v>
      </c>
      <c r="G33" s="52" t="s">
        <v>27</v>
      </c>
      <c r="H33" s="54">
        <v>31</v>
      </c>
      <c r="I33" s="55">
        <v>96207.7</v>
      </c>
      <c r="J33" s="52"/>
    </row>
    <row r="34" spans="1:10">
      <c r="A34" s="51" t="s">
        <v>23</v>
      </c>
      <c r="B34" s="3" t="s">
        <v>44</v>
      </c>
      <c r="C34" s="3" t="s">
        <v>45</v>
      </c>
      <c r="D34" s="52" t="s">
        <v>55</v>
      </c>
      <c r="E34" s="52" t="s">
        <v>56</v>
      </c>
      <c r="F34" s="53" t="s">
        <v>57</v>
      </c>
      <c r="G34" s="52" t="s">
        <v>27</v>
      </c>
      <c r="H34" s="54">
        <v>1</v>
      </c>
      <c r="I34" s="55">
        <v>2500</v>
      </c>
      <c r="J34" s="52"/>
    </row>
    <row r="35" spans="1:10">
      <c r="A35" s="51" t="s">
        <v>19</v>
      </c>
      <c r="B35" s="3" t="s">
        <v>44</v>
      </c>
      <c r="C35" s="3" t="s">
        <v>45</v>
      </c>
      <c r="D35" s="52" t="s">
        <v>58</v>
      </c>
      <c r="E35" s="52" t="s">
        <v>59</v>
      </c>
      <c r="F35" s="53" t="s">
        <v>60</v>
      </c>
      <c r="G35" s="52" t="s">
        <v>16</v>
      </c>
      <c r="H35" s="54">
        <v>225</v>
      </c>
      <c r="I35" s="55">
        <v>2949434.95</v>
      </c>
      <c r="J35" s="52"/>
    </row>
    <row r="36" spans="1:10">
      <c r="A36" s="51" t="s">
        <v>21</v>
      </c>
      <c r="B36" s="3" t="s">
        <v>44</v>
      </c>
      <c r="C36" s="3" t="s">
        <v>45</v>
      </c>
      <c r="D36" s="52" t="s">
        <v>58</v>
      </c>
      <c r="E36" s="52" t="s">
        <v>59</v>
      </c>
      <c r="F36" s="53" t="s">
        <v>60</v>
      </c>
      <c r="G36" s="52" t="s">
        <v>16</v>
      </c>
      <c r="H36" s="54">
        <v>53</v>
      </c>
      <c r="I36" s="55">
        <v>2485511.2799999998</v>
      </c>
      <c r="J36" s="52"/>
    </row>
    <row r="37" spans="1:10">
      <c r="A37" s="51" t="s">
        <v>22</v>
      </c>
      <c r="B37" s="3" t="s">
        <v>44</v>
      </c>
      <c r="C37" s="3" t="s">
        <v>45</v>
      </c>
      <c r="D37" s="52" t="s">
        <v>58</v>
      </c>
      <c r="E37" s="52" t="s">
        <v>59</v>
      </c>
      <c r="F37" s="53" t="s">
        <v>60</v>
      </c>
      <c r="G37" s="52" t="s">
        <v>16</v>
      </c>
      <c r="H37" s="54">
        <v>588</v>
      </c>
      <c r="I37" s="55">
        <v>8032849.0999999996</v>
      </c>
      <c r="J37" s="52"/>
    </row>
    <row r="38" spans="1:10">
      <c r="A38" s="51" t="s">
        <v>23</v>
      </c>
      <c r="B38" s="3" t="s">
        <v>44</v>
      </c>
      <c r="C38" s="3" t="s">
        <v>45</v>
      </c>
      <c r="D38" s="52" t="s">
        <v>58</v>
      </c>
      <c r="E38" s="52" t="s">
        <v>59</v>
      </c>
      <c r="F38" s="53" t="s">
        <v>60</v>
      </c>
      <c r="G38" s="52" t="s">
        <v>16</v>
      </c>
      <c r="H38" s="54">
        <v>34</v>
      </c>
      <c r="I38" s="55">
        <v>637352.69999999995</v>
      </c>
      <c r="J38" s="52"/>
    </row>
    <row r="39" spans="1:10">
      <c r="A39" s="51" t="s">
        <v>10</v>
      </c>
      <c r="B39" s="3" t="s">
        <v>61</v>
      </c>
      <c r="C39" s="52" t="s">
        <v>62</v>
      </c>
      <c r="D39" s="52" t="s">
        <v>63</v>
      </c>
      <c r="E39" s="52" t="s">
        <v>64</v>
      </c>
      <c r="F39" s="53" t="s">
        <v>65</v>
      </c>
      <c r="G39" s="52" t="s">
        <v>27</v>
      </c>
      <c r="H39" s="54">
        <f>13373+32</f>
        <v>13405</v>
      </c>
      <c r="I39" s="55">
        <v>562056.77</v>
      </c>
      <c r="J39" s="52" t="s">
        <v>66</v>
      </c>
    </row>
    <row r="40" spans="1:10">
      <c r="A40" s="51" t="s">
        <v>19</v>
      </c>
      <c r="B40" s="3" t="s">
        <v>61</v>
      </c>
      <c r="C40" s="52" t="s">
        <v>62</v>
      </c>
      <c r="D40" s="52" t="s">
        <v>63</v>
      </c>
      <c r="E40" s="52" t="s">
        <v>64</v>
      </c>
      <c r="F40" s="53" t="s">
        <v>65</v>
      </c>
      <c r="G40" s="52" t="s">
        <v>27</v>
      </c>
      <c r="H40" s="54">
        <v>13462</v>
      </c>
      <c r="I40" s="55">
        <v>7327307.6200000001</v>
      </c>
      <c r="J40" s="52" t="s">
        <v>67</v>
      </c>
    </row>
    <row r="41" spans="1:10">
      <c r="A41" s="51" t="s">
        <v>21</v>
      </c>
      <c r="B41" s="3" t="s">
        <v>61</v>
      </c>
      <c r="C41" s="52" t="s">
        <v>62</v>
      </c>
      <c r="D41" s="52" t="s">
        <v>63</v>
      </c>
      <c r="E41" s="52" t="s">
        <v>64</v>
      </c>
      <c r="F41" s="53" t="s">
        <v>65</v>
      </c>
      <c r="G41" s="52" t="s">
        <v>27</v>
      </c>
      <c r="H41" s="54">
        <f>13576+135+1</f>
        <v>13712</v>
      </c>
      <c r="I41" s="55">
        <v>4105809</v>
      </c>
      <c r="J41" s="52" t="s">
        <v>68</v>
      </c>
    </row>
    <row r="42" spans="1:10">
      <c r="A42" s="51" t="s">
        <v>22</v>
      </c>
      <c r="B42" s="3" t="s">
        <v>61</v>
      </c>
      <c r="C42" s="52" t="s">
        <v>62</v>
      </c>
      <c r="D42" s="52" t="s">
        <v>63</v>
      </c>
      <c r="E42" s="52" t="s">
        <v>64</v>
      </c>
      <c r="F42" s="53" t="s">
        <v>65</v>
      </c>
      <c r="G42" s="52" t="s">
        <v>27</v>
      </c>
      <c r="H42" s="54">
        <f>13070+84+2</f>
        <v>13156</v>
      </c>
      <c r="I42" s="55">
        <v>3916912.47</v>
      </c>
      <c r="J42" s="52" t="s">
        <v>69</v>
      </c>
    </row>
    <row r="43" spans="1:10">
      <c r="A43" s="51" t="s">
        <v>23</v>
      </c>
      <c r="B43" s="3" t="s">
        <v>61</v>
      </c>
      <c r="C43" s="52" t="s">
        <v>62</v>
      </c>
      <c r="D43" s="52" t="s">
        <v>63</v>
      </c>
      <c r="E43" s="52" t="s">
        <v>64</v>
      </c>
      <c r="F43" s="53" t="s">
        <v>65</v>
      </c>
      <c r="G43" s="52" t="s">
        <v>27</v>
      </c>
      <c r="H43" s="54">
        <f>13018+56</f>
        <v>13074</v>
      </c>
      <c r="I43" s="55">
        <v>1227955.8799999999</v>
      </c>
      <c r="J43" s="52" t="s">
        <v>70</v>
      </c>
    </row>
    <row r="44" spans="1:10">
      <c r="A44" s="51" t="s">
        <v>10</v>
      </c>
      <c r="B44" s="3" t="s">
        <v>61</v>
      </c>
      <c r="C44" s="52" t="s">
        <v>62</v>
      </c>
      <c r="D44" s="52" t="s">
        <v>71</v>
      </c>
      <c r="E44" s="52" t="s">
        <v>72</v>
      </c>
      <c r="F44" s="53" t="s">
        <v>73</v>
      </c>
      <c r="G44" s="52" t="s">
        <v>27</v>
      </c>
      <c r="H44" s="54">
        <v>11</v>
      </c>
      <c r="I44" s="55">
        <v>509984.42</v>
      </c>
      <c r="J44" s="52" t="s">
        <v>74</v>
      </c>
    </row>
    <row r="45" spans="1:10">
      <c r="A45" s="51" t="s">
        <v>19</v>
      </c>
      <c r="B45" s="3" t="s">
        <v>61</v>
      </c>
      <c r="C45" s="52" t="s">
        <v>62</v>
      </c>
      <c r="D45" s="52" t="s">
        <v>71</v>
      </c>
      <c r="E45" s="52" t="s">
        <v>72</v>
      </c>
      <c r="F45" s="53" t="s">
        <v>73</v>
      </c>
      <c r="G45" s="52" t="s">
        <v>27</v>
      </c>
      <c r="H45" s="54">
        <v>19</v>
      </c>
      <c r="I45" s="55">
        <v>1647256.73</v>
      </c>
      <c r="J45" s="52" t="s">
        <v>75</v>
      </c>
    </row>
    <row r="46" spans="1:10">
      <c r="A46" s="51" t="s">
        <v>21</v>
      </c>
      <c r="B46" s="3" t="s">
        <v>61</v>
      </c>
      <c r="C46" s="52" t="s">
        <v>62</v>
      </c>
      <c r="D46" s="52" t="s">
        <v>71</v>
      </c>
      <c r="E46" s="52" t="s">
        <v>72</v>
      </c>
      <c r="F46" s="53" t="s">
        <v>73</v>
      </c>
      <c r="G46" s="52" t="s">
        <v>27</v>
      </c>
      <c r="H46" s="54">
        <v>30</v>
      </c>
      <c r="I46" s="55">
        <v>1877082.67</v>
      </c>
      <c r="J46" s="52" t="s">
        <v>76</v>
      </c>
    </row>
    <row r="47" spans="1:10">
      <c r="A47" s="51" t="s">
        <v>22</v>
      </c>
      <c r="B47" s="3" t="s">
        <v>61</v>
      </c>
      <c r="C47" s="52" t="s">
        <v>62</v>
      </c>
      <c r="D47" s="52" t="s">
        <v>71</v>
      </c>
      <c r="E47" s="52" t="s">
        <v>72</v>
      </c>
      <c r="F47" s="53" t="s">
        <v>73</v>
      </c>
      <c r="G47" s="52" t="s">
        <v>27</v>
      </c>
      <c r="H47" s="54">
        <v>30</v>
      </c>
      <c r="I47" s="55">
        <v>2992371.82</v>
      </c>
      <c r="J47" s="52" t="s">
        <v>77</v>
      </c>
    </row>
    <row r="48" spans="1:10">
      <c r="A48" s="51" t="s">
        <v>23</v>
      </c>
      <c r="B48" s="3" t="s">
        <v>61</v>
      </c>
      <c r="C48" s="52" t="s">
        <v>62</v>
      </c>
      <c r="D48" s="52" t="s">
        <v>71</v>
      </c>
      <c r="E48" s="52" t="s">
        <v>72</v>
      </c>
      <c r="F48" s="53" t="s">
        <v>73</v>
      </c>
      <c r="G48" s="52" t="s">
        <v>27</v>
      </c>
      <c r="H48" s="54">
        <v>30</v>
      </c>
      <c r="I48" s="55">
        <v>2508742.0299999998</v>
      </c>
      <c r="J48" s="52" t="s">
        <v>78</v>
      </c>
    </row>
    <row r="49" spans="1:10">
      <c r="A49" s="51" t="s">
        <v>10</v>
      </c>
      <c r="B49" s="3" t="s">
        <v>61</v>
      </c>
      <c r="C49" s="52" t="s">
        <v>62</v>
      </c>
      <c r="D49" s="52" t="s">
        <v>79</v>
      </c>
      <c r="E49" s="52" t="s">
        <v>80</v>
      </c>
      <c r="F49" s="53" t="s">
        <v>81</v>
      </c>
      <c r="G49" s="52" t="s">
        <v>27</v>
      </c>
      <c r="H49" s="54">
        <v>74</v>
      </c>
      <c r="I49" s="55">
        <v>1404287.35</v>
      </c>
      <c r="J49" s="52" t="s">
        <v>82</v>
      </c>
    </row>
    <row r="50" spans="1:10">
      <c r="A50" s="51" t="s">
        <v>19</v>
      </c>
      <c r="B50" s="3" t="s">
        <v>61</v>
      </c>
      <c r="C50" s="52" t="s">
        <v>62</v>
      </c>
      <c r="D50" s="52" t="s">
        <v>79</v>
      </c>
      <c r="E50" s="52" t="s">
        <v>80</v>
      </c>
      <c r="F50" s="53" t="s">
        <v>81</v>
      </c>
      <c r="G50" s="52" t="s">
        <v>27</v>
      </c>
      <c r="H50" s="54">
        <v>93</v>
      </c>
      <c r="I50" s="55">
        <v>1562878</v>
      </c>
      <c r="J50" s="52" t="s">
        <v>83</v>
      </c>
    </row>
    <row r="51" spans="1:10">
      <c r="A51" s="51" t="s">
        <v>21</v>
      </c>
      <c r="B51" s="3" t="s">
        <v>61</v>
      </c>
      <c r="C51" s="52" t="s">
        <v>62</v>
      </c>
      <c r="D51" s="52" t="s">
        <v>79</v>
      </c>
      <c r="E51" s="52" t="s">
        <v>80</v>
      </c>
      <c r="F51" s="53" t="s">
        <v>81</v>
      </c>
      <c r="G51" s="52" t="s">
        <v>27</v>
      </c>
      <c r="H51" s="54">
        <v>80</v>
      </c>
      <c r="I51" s="55">
        <v>1564529.53</v>
      </c>
      <c r="J51" s="52" t="s">
        <v>83</v>
      </c>
    </row>
    <row r="52" spans="1:10">
      <c r="A52" s="51" t="s">
        <v>22</v>
      </c>
      <c r="B52" s="3" t="s">
        <v>61</v>
      </c>
      <c r="C52" s="52" t="s">
        <v>62</v>
      </c>
      <c r="D52" s="52" t="s">
        <v>79</v>
      </c>
      <c r="E52" s="52" t="s">
        <v>80</v>
      </c>
      <c r="F52" s="53" t="s">
        <v>81</v>
      </c>
      <c r="G52" s="52" t="s">
        <v>27</v>
      </c>
      <c r="H52" s="54">
        <v>96</v>
      </c>
      <c r="I52" s="55">
        <v>1793204.31</v>
      </c>
      <c r="J52" s="52" t="s">
        <v>82</v>
      </c>
    </row>
    <row r="53" spans="1:10">
      <c r="A53" s="51" t="s">
        <v>23</v>
      </c>
      <c r="B53" s="3" t="s">
        <v>61</v>
      </c>
      <c r="C53" s="52" t="s">
        <v>62</v>
      </c>
      <c r="D53" s="52" t="s">
        <v>79</v>
      </c>
      <c r="E53" s="52" t="s">
        <v>80</v>
      </c>
      <c r="F53" s="53" t="s">
        <v>81</v>
      </c>
      <c r="G53" s="52" t="s">
        <v>27</v>
      </c>
      <c r="H53" s="54">
        <v>32</v>
      </c>
      <c r="I53" s="55">
        <v>951203</v>
      </c>
      <c r="J53" s="52" t="s">
        <v>82</v>
      </c>
    </row>
    <row r="54" spans="1:10">
      <c r="A54" s="51" t="s">
        <v>10</v>
      </c>
      <c r="B54" s="3" t="s">
        <v>84</v>
      </c>
      <c r="C54" s="52" t="s">
        <v>85</v>
      </c>
      <c r="D54" s="52" t="s">
        <v>86</v>
      </c>
      <c r="E54" s="52" t="s">
        <v>86</v>
      </c>
      <c r="F54" s="53" t="s">
        <v>86</v>
      </c>
      <c r="G54" s="53" t="s">
        <v>86</v>
      </c>
      <c r="H54" s="54">
        <v>0</v>
      </c>
      <c r="I54" s="55">
        <v>0</v>
      </c>
      <c r="J54" s="52" t="s">
        <v>87</v>
      </c>
    </row>
    <row r="55" spans="1:10">
      <c r="A55" s="51" t="s">
        <v>19</v>
      </c>
      <c r="B55" s="3" t="s">
        <v>84</v>
      </c>
      <c r="C55" s="52" t="s">
        <v>85</v>
      </c>
      <c r="D55" s="52" t="s">
        <v>86</v>
      </c>
      <c r="E55" s="52" t="s">
        <v>86</v>
      </c>
      <c r="F55" s="53" t="s">
        <v>86</v>
      </c>
      <c r="G55" s="53" t="s">
        <v>86</v>
      </c>
      <c r="H55" s="54">
        <v>0</v>
      </c>
      <c r="I55" s="55">
        <v>0</v>
      </c>
      <c r="J55" s="52" t="s">
        <v>87</v>
      </c>
    </row>
    <row r="56" spans="1:10">
      <c r="A56" s="51" t="s">
        <v>21</v>
      </c>
      <c r="B56" s="3" t="s">
        <v>84</v>
      </c>
      <c r="C56" s="52" t="s">
        <v>85</v>
      </c>
      <c r="D56" s="52" t="s">
        <v>86</v>
      </c>
      <c r="E56" s="52" t="s">
        <v>86</v>
      </c>
      <c r="F56" s="53" t="s">
        <v>86</v>
      </c>
      <c r="G56" s="53" t="s">
        <v>86</v>
      </c>
      <c r="H56" s="54">
        <v>0</v>
      </c>
      <c r="I56" s="55">
        <v>0</v>
      </c>
      <c r="J56" s="52" t="s">
        <v>87</v>
      </c>
    </row>
    <row r="57" spans="1:10">
      <c r="A57" s="51" t="s">
        <v>22</v>
      </c>
      <c r="B57" s="3" t="s">
        <v>84</v>
      </c>
      <c r="C57" s="52" t="s">
        <v>85</v>
      </c>
      <c r="D57" s="52" t="s">
        <v>86</v>
      </c>
      <c r="E57" s="52" t="s">
        <v>86</v>
      </c>
      <c r="F57" s="53" t="s">
        <v>86</v>
      </c>
      <c r="G57" s="53" t="s">
        <v>86</v>
      </c>
      <c r="H57" s="54">
        <v>0</v>
      </c>
      <c r="I57" s="55">
        <v>0</v>
      </c>
      <c r="J57" s="52" t="s">
        <v>87</v>
      </c>
    </row>
    <row r="58" spans="1:10">
      <c r="A58" s="51" t="s">
        <v>23</v>
      </c>
      <c r="B58" s="3" t="s">
        <v>84</v>
      </c>
      <c r="C58" s="52" t="s">
        <v>85</v>
      </c>
      <c r="D58" s="52" t="s">
        <v>86</v>
      </c>
      <c r="E58" s="52" t="s">
        <v>86</v>
      </c>
      <c r="F58" s="53" t="s">
        <v>86</v>
      </c>
      <c r="G58" s="53" t="s">
        <v>86</v>
      </c>
      <c r="H58" s="54">
        <v>0</v>
      </c>
      <c r="I58" s="55">
        <v>0</v>
      </c>
      <c r="J58" s="52" t="s">
        <v>87</v>
      </c>
    </row>
    <row r="59" spans="1:10">
      <c r="A59" s="51" t="s">
        <v>10</v>
      </c>
      <c r="B59" s="3" t="s">
        <v>88</v>
      </c>
      <c r="C59" s="52" t="s">
        <v>89</v>
      </c>
      <c r="D59" s="52" t="s">
        <v>86</v>
      </c>
      <c r="E59" s="52" t="s">
        <v>86</v>
      </c>
      <c r="F59" s="53" t="s">
        <v>86</v>
      </c>
      <c r="G59" s="53" t="s">
        <v>86</v>
      </c>
      <c r="H59" s="54">
        <v>0</v>
      </c>
      <c r="I59" s="55">
        <v>0</v>
      </c>
      <c r="J59" s="52" t="s">
        <v>87</v>
      </c>
    </row>
    <row r="60" spans="1:10">
      <c r="A60" s="51" t="s">
        <v>19</v>
      </c>
      <c r="B60" s="3" t="s">
        <v>88</v>
      </c>
      <c r="C60" s="52" t="s">
        <v>89</v>
      </c>
      <c r="D60" s="52" t="s">
        <v>86</v>
      </c>
      <c r="E60" s="52" t="s">
        <v>86</v>
      </c>
      <c r="F60" s="53" t="s">
        <v>86</v>
      </c>
      <c r="G60" s="53" t="s">
        <v>86</v>
      </c>
      <c r="H60" s="54">
        <v>0</v>
      </c>
      <c r="I60" s="55">
        <v>0</v>
      </c>
      <c r="J60" s="52" t="s">
        <v>87</v>
      </c>
    </row>
    <row r="61" spans="1:10">
      <c r="A61" s="51" t="s">
        <v>21</v>
      </c>
      <c r="B61" s="3" t="s">
        <v>88</v>
      </c>
      <c r="C61" s="52" t="s">
        <v>89</v>
      </c>
      <c r="D61" s="52" t="s">
        <v>86</v>
      </c>
      <c r="E61" s="52" t="s">
        <v>86</v>
      </c>
      <c r="F61" s="53" t="s">
        <v>86</v>
      </c>
      <c r="G61" s="53" t="s">
        <v>86</v>
      </c>
      <c r="H61" s="54">
        <v>0</v>
      </c>
      <c r="I61" s="55">
        <v>0</v>
      </c>
      <c r="J61" s="52" t="s">
        <v>87</v>
      </c>
    </row>
    <row r="62" spans="1:10">
      <c r="A62" s="51" t="s">
        <v>22</v>
      </c>
      <c r="B62" s="3" t="s">
        <v>88</v>
      </c>
      <c r="C62" s="52" t="s">
        <v>89</v>
      </c>
      <c r="D62" s="52" t="s">
        <v>86</v>
      </c>
      <c r="E62" s="52" t="s">
        <v>86</v>
      </c>
      <c r="F62" s="53" t="s">
        <v>86</v>
      </c>
      <c r="G62" s="53" t="s">
        <v>86</v>
      </c>
      <c r="H62" s="54">
        <v>0</v>
      </c>
      <c r="I62" s="55">
        <v>0</v>
      </c>
      <c r="J62" s="52" t="s">
        <v>87</v>
      </c>
    </row>
    <row r="63" spans="1:10">
      <c r="A63" s="51" t="s">
        <v>23</v>
      </c>
      <c r="B63" s="3" t="s">
        <v>88</v>
      </c>
      <c r="C63" s="52" t="s">
        <v>89</v>
      </c>
      <c r="D63" s="52" t="s">
        <v>86</v>
      </c>
      <c r="E63" s="52" t="s">
        <v>86</v>
      </c>
      <c r="F63" s="53" t="s">
        <v>86</v>
      </c>
      <c r="G63" s="53" t="s">
        <v>86</v>
      </c>
      <c r="H63" s="54">
        <v>0</v>
      </c>
      <c r="I63" s="55">
        <v>0</v>
      </c>
      <c r="J63" s="52" t="s">
        <v>87</v>
      </c>
    </row>
    <row r="64" spans="1:10">
      <c r="A64" s="51" t="s">
        <v>10</v>
      </c>
      <c r="B64" s="3" t="s">
        <v>90</v>
      </c>
      <c r="C64" s="52" t="s">
        <v>91</v>
      </c>
      <c r="D64" s="52" t="s">
        <v>92</v>
      </c>
      <c r="E64" s="52" t="s">
        <v>93</v>
      </c>
      <c r="F64" s="53" t="s">
        <v>94</v>
      </c>
      <c r="G64" s="52" t="s">
        <v>16</v>
      </c>
      <c r="H64" s="54">
        <v>346</v>
      </c>
      <c r="I64" s="55">
        <v>5200000</v>
      </c>
      <c r="J64" s="52"/>
    </row>
    <row r="65" spans="1:10">
      <c r="A65" s="51" t="s">
        <v>19</v>
      </c>
      <c r="B65" s="3" t="s">
        <v>90</v>
      </c>
      <c r="C65" s="52" t="s">
        <v>91</v>
      </c>
      <c r="D65" s="52" t="s">
        <v>92</v>
      </c>
      <c r="E65" s="52" t="s">
        <v>93</v>
      </c>
      <c r="F65" s="53" t="s">
        <v>94</v>
      </c>
      <c r="G65" s="52" t="s">
        <v>16</v>
      </c>
      <c r="H65" s="54">
        <v>667</v>
      </c>
      <c r="I65" s="55">
        <v>10010000</v>
      </c>
      <c r="J65" s="52"/>
    </row>
    <row r="66" spans="1:10">
      <c r="A66" s="51" t="s">
        <v>21</v>
      </c>
      <c r="B66" s="3" t="s">
        <v>90</v>
      </c>
      <c r="C66" s="52" t="s">
        <v>91</v>
      </c>
      <c r="D66" s="52" t="s">
        <v>92</v>
      </c>
      <c r="E66" s="52" t="s">
        <v>93</v>
      </c>
      <c r="F66" s="53" t="s">
        <v>94</v>
      </c>
      <c r="G66" s="52" t="s">
        <v>16</v>
      </c>
      <c r="H66" s="54">
        <v>533</v>
      </c>
      <c r="I66" s="55">
        <v>8000000</v>
      </c>
      <c r="J66" s="52"/>
    </row>
    <row r="67" spans="1:10">
      <c r="A67" s="51" t="s">
        <v>22</v>
      </c>
      <c r="B67" s="3" t="s">
        <v>90</v>
      </c>
      <c r="C67" s="52" t="s">
        <v>91</v>
      </c>
      <c r="D67" s="52" t="s">
        <v>92</v>
      </c>
      <c r="E67" s="52" t="s">
        <v>93</v>
      </c>
      <c r="F67" s="53" t="s">
        <v>94</v>
      </c>
      <c r="G67" s="52" t="s">
        <v>16</v>
      </c>
      <c r="H67" s="54">
        <v>762</v>
      </c>
      <c r="I67" s="55">
        <v>11430000</v>
      </c>
      <c r="J67" s="52"/>
    </row>
    <row r="68" spans="1:10">
      <c r="A68" s="51" t="s">
        <v>23</v>
      </c>
      <c r="B68" s="3" t="s">
        <v>90</v>
      </c>
      <c r="C68" s="52" t="s">
        <v>91</v>
      </c>
      <c r="D68" s="52" t="s">
        <v>92</v>
      </c>
      <c r="E68" s="52" t="s">
        <v>93</v>
      </c>
      <c r="F68" s="53" t="s">
        <v>94</v>
      </c>
      <c r="G68" s="52" t="s">
        <v>16</v>
      </c>
      <c r="H68" s="54">
        <v>720</v>
      </c>
      <c r="I68" s="55">
        <v>10807500</v>
      </c>
      <c r="J68" s="52" t="s">
        <v>95</v>
      </c>
    </row>
    <row r="69" spans="1:10">
      <c r="A69" s="51" t="s">
        <v>10</v>
      </c>
      <c r="B69" s="3" t="s">
        <v>90</v>
      </c>
      <c r="C69" s="52" t="s">
        <v>91</v>
      </c>
      <c r="D69" s="52" t="s">
        <v>92</v>
      </c>
      <c r="E69" s="52" t="s">
        <v>96</v>
      </c>
      <c r="F69" s="53" t="s">
        <v>97</v>
      </c>
      <c r="G69" s="52" t="s">
        <v>16</v>
      </c>
      <c r="H69" s="54">
        <v>62</v>
      </c>
      <c r="I69" s="55">
        <v>930000</v>
      </c>
      <c r="J69" s="52"/>
    </row>
    <row r="70" spans="1:10">
      <c r="A70" s="51" t="s">
        <v>22</v>
      </c>
      <c r="B70" s="3" t="s">
        <v>90</v>
      </c>
      <c r="C70" s="52" t="s">
        <v>91</v>
      </c>
      <c r="D70" s="52" t="s">
        <v>92</v>
      </c>
      <c r="E70" s="52" t="s">
        <v>96</v>
      </c>
      <c r="F70" s="53" t="s">
        <v>97</v>
      </c>
      <c r="G70" s="52" t="s">
        <v>16</v>
      </c>
      <c r="H70" s="54">
        <v>131</v>
      </c>
      <c r="I70" s="55">
        <v>2999561</v>
      </c>
      <c r="J70" s="52"/>
    </row>
    <row r="71" spans="1:10">
      <c r="A71" s="51" t="s">
        <v>23</v>
      </c>
      <c r="B71" s="3" t="s">
        <v>90</v>
      </c>
      <c r="C71" s="52" t="s">
        <v>91</v>
      </c>
      <c r="D71" s="52" t="s">
        <v>92</v>
      </c>
      <c r="E71" s="52" t="s">
        <v>96</v>
      </c>
      <c r="F71" s="53" t="s">
        <v>97</v>
      </c>
      <c r="G71" s="52" t="s">
        <v>16</v>
      </c>
      <c r="H71" s="55">
        <v>0</v>
      </c>
      <c r="I71" s="55">
        <v>0</v>
      </c>
      <c r="J71" s="52" t="s">
        <v>98</v>
      </c>
    </row>
    <row r="72" spans="1:10">
      <c r="A72" s="51" t="s">
        <v>21</v>
      </c>
      <c r="B72" s="3" t="s">
        <v>90</v>
      </c>
      <c r="C72" s="52" t="s">
        <v>91</v>
      </c>
      <c r="D72" s="52" t="s">
        <v>99</v>
      </c>
      <c r="E72" s="52" t="s">
        <v>100</v>
      </c>
      <c r="F72" s="53" t="s">
        <v>101</v>
      </c>
      <c r="G72" s="52" t="s">
        <v>16</v>
      </c>
      <c r="H72" s="54">
        <v>381</v>
      </c>
      <c r="I72" s="55">
        <v>7620000</v>
      </c>
      <c r="J72" s="52"/>
    </row>
    <row r="73" spans="1:10">
      <c r="A73" s="51" t="s">
        <v>22</v>
      </c>
      <c r="B73" s="3" t="s">
        <v>90</v>
      </c>
      <c r="C73" s="52" t="s">
        <v>91</v>
      </c>
      <c r="D73" s="52" t="s">
        <v>99</v>
      </c>
      <c r="E73" s="52" t="s">
        <v>100</v>
      </c>
      <c r="F73" s="53" t="s">
        <v>101</v>
      </c>
      <c r="G73" s="52" t="s">
        <v>16</v>
      </c>
      <c r="H73" s="54">
        <v>654</v>
      </c>
      <c r="I73" s="55">
        <v>13080000</v>
      </c>
      <c r="J73" s="52"/>
    </row>
    <row r="74" spans="1:10">
      <c r="A74" s="51" t="s">
        <v>23</v>
      </c>
      <c r="B74" s="3" t="s">
        <v>90</v>
      </c>
      <c r="C74" s="52" t="s">
        <v>91</v>
      </c>
      <c r="D74" s="52" t="s">
        <v>99</v>
      </c>
      <c r="E74" s="52" t="s">
        <v>100</v>
      </c>
      <c r="F74" s="53" t="s">
        <v>101</v>
      </c>
      <c r="G74" s="52" t="s">
        <v>16</v>
      </c>
      <c r="H74" s="54">
        <v>516</v>
      </c>
      <c r="I74" s="55">
        <v>10320000</v>
      </c>
      <c r="J74" s="52" t="s">
        <v>102</v>
      </c>
    </row>
    <row r="75" spans="1:10">
      <c r="A75" s="51" t="s">
        <v>21</v>
      </c>
      <c r="B75" s="3" t="s">
        <v>90</v>
      </c>
      <c r="C75" s="52" t="s">
        <v>91</v>
      </c>
      <c r="D75" s="52" t="s">
        <v>99</v>
      </c>
      <c r="E75" s="52" t="s">
        <v>103</v>
      </c>
      <c r="F75" s="53" t="s">
        <v>104</v>
      </c>
      <c r="G75" s="52" t="s">
        <v>16</v>
      </c>
      <c r="H75" s="54">
        <v>198</v>
      </c>
      <c r="I75" s="55">
        <v>9900000</v>
      </c>
      <c r="J75" s="52"/>
    </row>
    <row r="76" spans="1:10">
      <c r="A76" s="51" t="s">
        <v>22</v>
      </c>
      <c r="B76" s="3" t="s">
        <v>90</v>
      </c>
      <c r="C76" s="52" t="s">
        <v>91</v>
      </c>
      <c r="D76" s="52" t="s">
        <v>99</v>
      </c>
      <c r="E76" s="52" t="s">
        <v>103</v>
      </c>
      <c r="F76" s="53" t="s">
        <v>104</v>
      </c>
      <c r="G76" s="52" t="s">
        <v>16</v>
      </c>
      <c r="H76" s="54">
        <v>192</v>
      </c>
      <c r="I76" s="55">
        <v>9600000</v>
      </c>
      <c r="J76" s="52"/>
    </row>
    <row r="77" spans="1:10">
      <c r="A77" s="51" t="s">
        <v>23</v>
      </c>
      <c r="B77" s="3" t="s">
        <v>90</v>
      </c>
      <c r="C77" s="52" t="s">
        <v>91</v>
      </c>
      <c r="D77" s="52" t="s">
        <v>99</v>
      </c>
      <c r="E77" s="52" t="s">
        <v>103</v>
      </c>
      <c r="F77" s="53" t="s">
        <v>104</v>
      </c>
      <c r="G77" s="52" t="s">
        <v>16</v>
      </c>
      <c r="H77" s="54">
        <v>217</v>
      </c>
      <c r="I77" s="55">
        <v>9450000</v>
      </c>
      <c r="J77" s="52" t="s">
        <v>102</v>
      </c>
    </row>
    <row r="78" spans="1:10">
      <c r="A78" s="51" t="s">
        <v>10</v>
      </c>
      <c r="B78" s="3" t="s">
        <v>105</v>
      </c>
      <c r="C78" s="52" t="s">
        <v>106</v>
      </c>
      <c r="D78" s="52" t="s">
        <v>107</v>
      </c>
      <c r="E78" s="52" t="s">
        <v>108</v>
      </c>
      <c r="F78" s="53" t="s">
        <v>109</v>
      </c>
      <c r="G78" s="52" t="s">
        <v>16</v>
      </c>
      <c r="H78" s="54">
        <v>18</v>
      </c>
      <c r="I78" s="55">
        <v>16240716</v>
      </c>
      <c r="J78" s="52" t="s">
        <v>110</v>
      </c>
    </row>
    <row r="79" spans="1:10">
      <c r="A79" s="51" t="s">
        <v>19</v>
      </c>
      <c r="B79" s="3" t="s">
        <v>105</v>
      </c>
      <c r="C79" s="52" t="s">
        <v>106</v>
      </c>
      <c r="D79" s="52" t="s">
        <v>107</v>
      </c>
      <c r="E79" s="52" t="s">
        <v>108</v>
      </c>
      <c r="F79" s="53" t="s">
        <v>109</v>
      </c>
      <c r="G79" s="52" t="s">
        <v>16</v>
      </c>
      <c r="H79" s="54">
        <v>18</v>
      </c>
      <c r="I79" s="55">
        <v>16023967</v>
      </c>
      <c r="J79" s="52" t="s">
        <v>110</v>
      </c>
    </row>
    <row r="80" spans="1:10">
      <c r="A80" s="51" t="s">
        <v>21</v>
      </c>
      <c r="B80" s="3" t="s">
        <v>105</v>
      </c>
      <c r="C80" s="52" t="s">
        <v>106</v>
      </c>
      <c r="D80" s="52" t="s">
        <v>107</v>
      </c>
      <c r="E80" s="52" t="s">
        <v>108</v>
      </c>
      <c r="F80" s="53" t="s">
        <v>109</v>
      </c>
      <c r="G80" s="52" t="s">
        <v>16</v>
      </c>
      <c r="H80" s="54">
        <v>18</v>
      </c>
      <c r="I80" s="55">
        <v>16023967</v>
      </c>
      <c r="J80" s="52" t="s">
        <v>110</v>
      </c>
    </row>
    <row r="81" spans="1:10">
      <c r="A81" s="51" t="s">
        <v>22</v>
      </c>
      <c r="B81" s="3" t="s">
        <v>105</v>
      </c>
      <c r="C81" s="52" t="s">
        <v>106</v>
      </c>
      <c r="D81" s="52" t="s">
        <v>107</v>
      </c>
      <c r="E81" s="52" t="s">
        <v>108</v>
      </c>
      <c r="F81" s="53" t="s">
        <v>109</v>
      </c>
      <c r="G81" s="52" t="s">
        <v>16</v>
      </c>
      <c r="H81" s="54">
        <v>18</v>
      </c>
      <c r="I81" s="55">
        <v>16023967</v>
      </c>
      <c r="J81" s="52" t="s">
        <v>110</v>
      </c>
    </row>
    <row r="82" spans="1:10">
      <c r="A82" s="51" t="s">
        <v>23</v>
      </c>
      <c r="B82" s="3" t="s">
        <v>105</v>
      </c>
      <c r="C82" s="52" t="s">
        <v>106</v>
      </c>
      <c r="D82" s="52" t="s">
        <v>107</v>
      </c>
      <c r="E82" s="52" t="s">
        <v>108</v>
      </c>
      <c r="F82" s="53" t="s">
        <v>109</v>
      </c>
      <c r="G82" s="52" t="s">
        <v>16</v>
      </c>
      <c r="H82" s="54">
        <v>18</v>
      </c>
      <c r="I82" s="55">
        <v>16956650</v>
      </c>
      <c r="J82" s="52" t="s">
        <v>110</v>
      </c>
    </row>
    <row r="83" spans="1:10">
      <c r="A83" s="51" t="s">
        <v>10</v>
      </c>
      <c r="B83" s="3" t="s">
        <v>105</v>
      </c>
      <c r="C83" s="52" t="s">
        <v>106</v>
      </c>
      <c r="D83" s="52" t="s">
        <v>111</v>
      </c>
      <c r="E83" s="52" t="s">
        <v>112</v>
      </c>
      <c r="F83" s="53" t="s">
        <v>113</v>
      </c>
      <c r="G83" s="52" t="s">
        <v>27</v>
      </c>
      <c r="H83" s="54">
        <v>1147</v>
      </c>
      <c r="I83" s="55">
        <v>12164630</v>
      </c>
      <c r="J83" s="52" t="s">
        <v>114</v>
      </c>
    </row>
    <row r="84" spans="1:10">
      <c r="A84" s="51" t="s">
        <v>19</v>
      </c>
      <c r="B84" s="3" t="s">
        <v>105</v>
      </c>
      <c r="C84" s="52" t="s">
        <v>106</v>
      </c>
      <c r="D84" s="52" t="s">
        <v>111</v>
      </c>
      <c r="E84" s="52" t="s">
        <v>112</v>
      </c>
      <c r="F84" s="53" t="s">
        <v>113</v>
      </c>
      <c r="G84" s="52" t="s">
        <v>27</v>
      </c>
      <c r="H84" s="54">
        <v>4</v>
      </c>
      <c r="I84" s="55">
        <v>178400</v>
      </c>
      <c r="J84" s="52" t="s">
        <v>115</v>
      </c>
    </row>
    <row r="85" spans="1:10">
      <c r="A85" s="51" t="s">
        <v>22</v>
      </c>
      <c r="B85" s="3" t="s">
        <v>105</v>
      </c>
      <c r="C85" s="52" t="s">
        <v>106</v>
      </c>
      <c r="D85" s="52" t="s">
        <v>111</v>
      </c>
      <c r="E85" s="52" t="s">
        <v>112</v>
      </c>
      <c r="F85" s="53" t="s">
        <v>113</v>
      </c>
      <c r="G85" s="52" t="s">
        <v>27</v>
      </c>
      <c r="H85" s="54">
        <v>208</v>
      </c>
      <c r="I85" s="55">
        <v>268000</v>
      </c>
      <c r="J85" s="52" t="s">
        <v>116</v>
      </c>
    </row>
    <row r="86" spans="1:10">
      <c r="A86" s="51" t="s">
        <v>23</v>
      </c>
      <c r="B86" s="3" t="s">
        <v>105</v>
      </c>
      <c r="C86" s="52" t="s">
        <v>106</v>
      </c>
      <c r="D86" s="52" t="s">
        <v>111</v>
      </c>
      <c r="E86" s="52" t="s">
        <v>112</v>
      </c>
      <c r="F86" s="53" t="s">
        <v>113</v>
      </c>
      <c r="G86" s="52" t="s">
        <v>27</v>
      </c>
      <c r="H86" s="54">
        <v>202</v>
      </c>
      <c r="I86" s="55">
        <v>8235726</v>
      </c>
      <c r="J86" s="52" t="s">
        <v>117</v>
      </c>
    </row>
    <row r="87" spans="1:10">
      <c r="A87" s="51" t="s">
        <v>10</v>
      </c>
      <c r="B87" s="3" t="s">
        <v>105</v>
      </c>
      <c r="C87" s="52" t="s">
        <v>106</v>
      </c>
      <c r="D87" s="52" t="s">
        <v>111</v>
      </c>
      <c r="E87" s="52" t="s">
        <v>118</v>
      </c>
      <c r="F87" s="53" t="s">
        <v>119</v>
      </c>
      <c r="G87" s="52" t="s">
        <v>27</v>
      </c>
      <c r="H87" s="54">
        <v>1233</v>
      </c>
      <c r="I87" s="55">
        <v>29860274</v>
      </c>
      <c r="J87" s="52" t="s">
        <v>120</v>
      </c>
    </row>
    <row r="88" spans="1:10">
      <c r="A88" s="51" t="s">
        <v>19</v>
      </c>
      <c r="B88" s="3" t="s">
        <v>105</v>
      </c>
      <c r="C88" s="52" t="s">
        <v>106</v>
      </c>
      <c r="D88" s="52" t="s">
        <v>111</v>
      </c>
      <c r="E88" s="52" t="s">
        <v>118</v>
      </c>
      <c r="F88" s="53" t="s">
        <v>119</v>
      </c>
      <c r="G88" s="52" t="s">
        <v>27</v>
      </c>
      <c r="H88" s="54">
        <v>720</v>
      </c>
      <c r="I88" s="55">
        <v>13488774</v>
      </c>
      <c r="J88" s="52" t="s">
        <v>121</v>
      </c>
    </row>
    <row r="89" spans="1:10">
      <c r="A89" s="51" t="s">
        <v>21</v>
      </c>
      <c r="B89" s="3" t="s">
        <v>105</v>
      </c>
      <c r="C89" s="52" t="s">
        <v>106</v>
      </c>
      <c r="D89" s="52" t="s">
        <v>111</v>
      </c>
      <c r="E89" s="52" t="s">
        <v>118</v>
      </c>
      <c r="F89" s="53" t="s">
        <v>119</v>
      </c>
      <c r="G89" s="52" t="s">
        <v>27</v>
      </c>
      <c r="H89" s="54">
        <v>423</v>
      </c>
      <c r="I89" s="55">
        <v>5002536</v>
      </c>
      <c r="J89" s="52" t="s">
        <v>122</v>
      </c>
    </row>
    <row r="90" spans="1:10">
      <c r="A90" s="51" t="s">
        <v>22</v>
      </c>
      <c r="B90" s="3" t="s">
        <v>105</v>
      </c>
      <c r="C90" s="52" t="s">
        <v>106</v>
      </c>
      <c r="D90" s="52" t="s">
        <v>111</v>
      </c>
      <c r="E90" s="52" t="s">
        <v>118</v>
      </c>
      <c r="F90" s="53" t="s">
        <v>119</v>
      </c>
      <c r="G90" s="52" t="s">
        <v>27</v>
      </c>
      <c r="H90" s="54">
        <v>1491</v>
      </c>
      <c r="I90" s="55">
        <v>18540693</v>
      </c>
      <c r="J90" s="52" t="s">
        <v>123</v>
      </c>
    </row>
    <row r="91" spans="1:10">
      <c r="A91" s="51" t="s">
        <v>23</v>
      </c>
      <c r="B91" s="3" t="s">
        <v>105</v>
      </c>
      <c r="C91" s="52" t="s">
        <v>106</v>
      </c>
      <c r="D91" s="52" t="s">
        <v>111</v>
      </c>
      <c r="E91" s="52" t="s">
        <v>118</v>
      </c>
      <c r="F91" s="53" t="s">
        <v>119</v>
      </c>
      <c r="G91" s="52" t="s">
        <v>27</v>
      </c>
      <c r="H91" s="54">
        <v>1250</v>
      </c>
      <c r="I91" s="55">
        <v>19434859</v>
      </c>
      <c r="J91" s="52" t="s">
        <v>123</v>
      </c>
    </row>
    <row r="92" spans="1:10">
      <c r="A92" s="51" t="s">
        <v>10</v>
      </c>
      <c r="B92" s="3" t="s">
        <v>105</v>
      </c>
      <c r="C92" s="52" t="s">
        <v>106</v>
      </c>
      <c r="D92" s="52" t="s">
        <v>111</v>
      </c>
      <c r="E92" s="52" t="s">
        <v>124</v>
      </c>
      <c r="F92" s="53" t="s">
        <v>125</v>
      </c>
      <c r="G92" s="52" t="s">
        <v>27</v>
      </c>
      <c r="H92" s="54">
        <v>1283</v>
      </c>
      <c r="I92" s="55">
        <v>39862380</v>
      </c>
      <c r="J92" s="52"/>
    </row>
    <row r="93" spans="1:10">
      <c r="A93" s="51" t="s">
        <v>19</v>
      </c>
      <c r="B93" s="3" t="s">
        <v>105</v>
      </c>
      <c r="C93" s="52" t="s">
        <v>106</v>
      </c>
      <c r="D93" s="52" t="s">
        <v>111</v>
      </c>
      <c r="E93" s="52" t="s">
        <v>124</v>
      </c>
      <c r="F93" s="53" t="s">
        <v>125</v>
      </c>
      <c r="G93" s="52" t="s">
        <v>27</v>
      </c>
      <c r="H93" s="54">
        <v>1080</v>
      </c>
      <c r="I93" s="55">
        <v>134837131</v>
      </c>
      <c r="J93" s="52" t="s">
        <v>126</v>
      </c>
    </row>
    <row r="94" spans="1:10">
      <c r="A94" s="51" t="s">
        <v>21</v>
      </c>
      <c r="B94" s="3" t="s">
        <v>105</v>
      </c>
      <c r="C94" s="52" t="s">
        <v>106</v>
      </c>
      <c r="D94" s="52" t="s">
        <v>111</v>
      </c>
      <c r="E94" s="52" t="s">
        <v>124</v>
      </c>
      <c r="F94" s="53" t="s">
        <v>125</v>
      </c>
      <c r="G94" s="52" t="s">
        <v>27</v>
      </c>
      <c r="H94" s="54">
        <v>1080</v>
      </c>
      <c r="I94" s="55">
        <v>79857548</v>
      </c>
      <c r="J94" s="52"/>
    </row>
    <row r="95" spans="1:10">
      <c r="A95" s="51" t="s">
        <v>22</v>
      </c>
      <c r="B95" s="3" t="s">
        <v>105</v>
      </c>
      <c r="C95" s="52" t="s">
        <v>106</v>
      </c>
      <c r="D95" s="52" t="s">
        <v>111</v>
      </c>
      <c r="E95" s="52" t="s">
        <v>124</v>
      </c>
      <c r="F95" s="53" t="s">
        <v>125</v>
      </c>
      <c r="G95" s="52" t="s">
        <v>27</v>
      </c>
      <c r="H95" s="54">
        <v>729</v>
      </c>
      <c r="I95" s="55">
        <v>88401889</v>
      </c>
      <c r="J95" s="52"/>
    </row>
    <row r="96" spans="1:10">
      <c r="A96" s="51" t="s">
        <v>23</v>
      </c>
      <c r="B96" s="3" t="s">
        <v>105</v>
      </c>
      <c r="C96" s="52" t="s">
        <v>106</v>
      </c>
      <c r="D96" s="52" t="s">
        <v>111</v>
      </c>
      <c r="E96" s="52" t="s">
        <v>124</v>
      </c>
      <c r="F96" s="53" t="s">
        <v>125</v>
      </c>
      <c r="G96" s="52" t="s">
        <v>27</v>
      </c>
      <c r="H96" s="54">
        <v>741</v>
      </c>
      <c r="I96" s="55">
        <v>107267399</v>
      </c>
      <c r="J96" s="52"/>
    </row>
    <row r="97" spans="1:10">
      <c r="A97" s="51" t="s">
        <v>10</v>
      </c>
      <c r="B97" s="3" t="s">
        <v>127</v>
      </c>
      <c r="C97" s="52" t="s">
        <v>128</v>
      </c>
      <c r="D97" s="52" t="s">
        <v>129</v>
      </c>
      <c r="E97" s="52" t="s">
        <v>130</v>
      </c>
      <c r="F97" s="53" t="s">
        <v>131</v>
      </c>
      <c r="G97" s="52" t="s">
        <v>16</v>
      </c>
      <c r="H97" s="54">
        <v>9</v>
      </c>
      <c r="I97" s="55">
        <v>1953695.19</v>
      </c>
      <c r="J97" s="52"/>
    </row>
    <row r="98" spans="1:10">
      <c r="A98" s="51" t="s">
        <v>19</v>
      </c>
      <c r="B98" s="3" t="s">
        <v>127</v>
      </c>
      <c r="C98" s="52" t="s">
        <v>128</v>
      </c>
      <c r="D98" s="52" t="s">
        <v>129</v>
      </c>
      <c r="E98" s="52" t="s">
        <v>130</v>
      </c>
      <c r="F98" s="53" t="s">
        <v>131</v>
      </c>
      <c r="G98" s="52" t="s">
        <v>16</v>
      </c>
      <c r="H98" s="54">
        <v>6</v>
      </c>
      <c r="I98" s="55">
        <v>1057352.28</v>
      </c>
      <c r="J98" s="52"/>
    </row>
    <row r="99" spans="1:10">
      <c r="A99" s="51" t="s">
        <v>21</v>
      </c>
      <c r="B99" s="3" t="s">
        <v>127</v>
      </c>
      <c r="C99" s="52" t="s">
        <v>128</v>
      </c>
      <c r="D99" s="52" t="s">
        <v>129</v>
      </c>
      <c r="E99" s="52" t="s">
        <v>130</v>
      </c>
      <c r="F99" s="53" t="s">
        <v>131</v>
      </c>
      <c r="G99" s="52" t="s">
        <v>16</v>
      </c>
      <c r="H99" s="54">
        <v>3</v>
      </c>
      <c r="I99" s="55">
        <v>721867</v>
      </c>
      <c r="J99" s="52"/>
    </row>
    <row r="100" spans="1:10">
      <c r="A100" s="51" t="s">
        <v>22</v>
      </c>
      <c r="B100" s="3" t="s">
        <v>127</v>
      </c>
      <c r="C100" s="52" t="s">
        <v>128</v>
      </c>
      <c r="D100" s="52" t="s">
        <v>129</v>
      </c>
      <c r="E100" s="52" t="s">
        <v>130</v>
      </c>
      <c r="F100" s="53" t="s">
        <v>131</v>
      </c>
      <c r="G100" s="52" t="s">
        <v>16</v>
      </c>
      <c r="H100" s="54">
        <v>9</v>
      </c>
      <c r="I100" s="55">
        <v>2075064.15</v>
      </c>
      <c r="J100" s="52"/>
    </row>
    <row r="101" spans="1:10">
      <c r="A101" s="51" t="s">
        <v>23</v>
      </c>
      <c r="B101" s="3" t="s">
        <v>127</v>
      </c>
      <c r="C101" s="52" t="s">
        <v>128</v>
      </c>
      <c r="D101" s="52" t="s">
        <v>129</v>
      </c>
      <c r="E101" s="52" t="s">
        <v>130</v>
      </c>
      <c r="F101" s="53" t="s">
        <v>131</v>
      </c>
      <c r="G101" s="52" t="s">
        <v>16</v>
      </c>
      <c r="H101" s="54">
        <v>6</v>
      </c>
      <c r="I101" s="55">
        <v>1141573.28</v>
      </c>
      <c r="J101" s="52"/>
    </row>
    <row r="102" spans="1:10">
      <c r="A102" s="51" t="s">
        <v>10</v>
      </c>
      <c r="B102" s="3" t="s">
        <v>127</v>
      </c>
      <c r="C102" s="52" t="s">
        <v>128</v>
      </c>
      <c r="D102" s="52" t="s">
        <v>132</v>
      </c>
      <c r="E102" s="52" t="s">
        <v>133</v>
      </c>
      <c r="F102" s="53" t="s">
        <v>134</v>
      </c>
      <c r="G102" s="52" t="s">
        <v>16</v>
      </c>
      <c r="H102" s="54">
        <v>2</v>
      </c>
      <c r="I102" s="55">
        <v>1069399.8500000001</v>
      </c>
      <c r="J102" s="52"/>
    </row>
    <row r="103" spans="1:10">
      <c r="A103" s="51" t="s">
        <v>19</v>
      </c>
      <c r="B103" s="3" t="s">
        <v>127</v>
      </c>
      <c r="C103" s="52" t="s">
        <v>128</v>
      </c>
      <c r="D103" s="52" t="s">
        <v>132</v>
      </c>
      <c r="E103" s="52" t="s">
        <v>133</v>
      </c>
      <c r="F103" s="53" t="s">
        <v>134</v>
      </c>
      <c r="G103" s="52" t="s">
        <v>16</v>
      </c>
      <c r="H103" s="54">
        <v>6</v>
      </c>
      <c r="I103" s="55">
        <v>489753.07</v>
      </c>
      <c r="J103" s="52"/>
    </row>
    <row r="104" spans="1:10">
      <c r="A104" s="51" t="s">
        <v>21</v>
      </c>
      <c r="B104" s="3" t="s">
        <v>127</v>
      </c>
      <c r="C104" s="52" t="s">
        <v>128</v>
      </c>
      <c r="D104" s="52" t="s">
        <v>132</v>
      </c>
      <c r="E104" s="52" t="s">
        <v>133</v>
      </c>
      <c r="F104" s="53" t="s">
        <v>134</v>
      </c>
      <c r="G104" s="52" t="s">
        <v>16</v>
      </c>
      <c r="H104" s="54">
        <v>1</v>
      </c>
      <c r="I104" s="55">
        <v>157294.01999999999</v>
      </c>
      <c r="J104" s="52"/>
    </row>
    <row r="105" spans="1:10">
      <c r="A105" s="51" t="s">
        <v>22</v>
      </c>
      <c r="B105" s="3" t="s">
        <v>127</v>
      </c>
      <c r="C105" s="52" t="s">
        <v>128</v>
      </c>
      <c r="D105" s="52" t="s">
        <v>132</v>
      </c>
      <c r="E105" s="52" t="s">
        <v>133</v>
      </c>
      <c r="F105" s="53" t="s">
        <v>134</v>
      </c>
      <c r="G105" s="52" t="s">
        <v>16</v>
      </c>
      <c r="H105" s="54">
        <v>0</v>
      </c>
      <c r="I105" s="55">
        <v>0</v>
      </c>
      <c r="J105" s="52"/>
    </row>
    <row r="106" spans="1:10">
      <c r="A106" s="51" t="s">
        <v>23</v>
      </c>
      <c r="B106" s="3" t="s">
        <v>127</v>
      </c>
      <c r="C106" s="52" t="s">
        <v>128</v>
      </c>
      <c r="D106" s="52" t="s">
        <v>132</v>
      </c>
      <c r="E106" s="52" t="s">
        <v>133</v>
      </c>
      <c r="F106" s="53" t="s">
        <v>134</v>
      </c>
      <c r="G106" s="52" t="s">
        <v>16</v>
      </c>
      <c r="H106" s="54">
        <v>1</v>
      </c>
      <c r="I106" s="55">
        <v>998304.94</v>
      </c>
      <c r="J106" s="52"/>
    </row>
    <row r="107" spans="1:10">
      <c r="A107" s="51" t="s">
        <v>10</v>
      </c>
      <c r="B107" s="3" t="s">
        <v>127</v>
      </c>
      <c r="C107" s="52" t="s">
        <v>128</v>
      </c>
      <c r="D107" s="52" t="s">
        <v>132</v>
      </c>
      <c r="E107" s="52" t="s">
        <v>135</v>
      </c>
      <c r="F107" s="53" t="s">
        <v>136</v>
      </c>
      <c r="G107" s="52" t="s">
        <v>16</v>
      </c>
      <c r="H107" s="54">
        <v>0</v>
      </c>
      <c r="I107" s="55">
        <v>0</v>
      </c>
      <c r="J107" s="52" t="s">
        <v>137</v>
      </c>
    </row>
    <row r="108" spans="1:10">
      <c r="A108" s="51" t="s">
        <v>19</v>
      </c>
      <c r="B108" s="3" t="s">
        <v>127</v>
      </c>
      <c r="C108" s="52" t="s">
        <v>128</v>
      </c>
      <c r="D108" s="52" t="s">
        <v>132</v>
      </c>
      <c r="E108" s="52" t="s">
        <v>135</v>
      </c>
      <c r="F108" s="53" t="s">
        <v>136</v>
      </c>
      <c r="G108" s="52" t="s">
        <v>16</v>
      </c>
      <c r="H108" s="54">
        <v>0</v>
      </c>
      <c r="I108" s="55">
        <v>0</v>
      </c>
      <c r="J108" s="52" t="s">
        <v>137</v>
      </c>
    </row>
    <row r="109" spans="1:10">
      <c r="A109" s="51" t="s">
        <v>21</v>
      </c>
      <c r="B109" s="3" t="s">
        <v>127</v>
      </c>
      <c r="C109" s="52" t="s">
        <v>128</v>
      </c>
      <c r="D109" s="52" t="s">
        <v>132</v>
      </c>
      <c r="E109" s="52" t="s">
        <v>135</v>
      </c>
      <c r="F109" s="53" t="s">
        <v>136</v>
      </c>
      <c r="G109" s="52" t="s">
        <v>16</v>
      </c>
      <c r="H109" s="54">
        <v>50</v>
      </c>
      <c r="I109" s="55">
        <v>1446304.76</v>
      </c>
      <c r="J109" s="52"/>
    </row>
    <row r="110" spans="1:10">
      <c r="A110" s="51" t="s">
        <v>22</v>
      </c>
      <c r="B110" s="3" t="s">
        <v>127</v>
      </c>
      <c r="C110" s="52" t="s">
        <v>128</v>
      </c>
      <c r="D110" s="52" t="s">
        <v>132</v>
      </c>
      <c r="E110" s="52" t="s">
        <v>135</v>
      </c>
      <c r="F110" s="53" t="s">
        <v>136</v>
      </c>
      <c r="G110" s="52" t="s">
        <v>16</v>
      </c>
      <c r="H110" s="54">
        <v>42</v>
      </c>
      <c r="I110" s="55">
        <v>815149.46</v>
      </c>
      <c r="J110" s="52"/>
    </row>
    <row r="111" spans="1:10">
      <c r="A111" s="51" t="s">
        <v>23</v>
      </c>
      <c r="B111" s="3" t="s">
        <v>127</v>
      </c>
      <c r="C111" s="52" t="s">
        <v>128</v>
      </c>
      <c r="D111" s="52" t="s">
        <v>132</v>
      </c>
      <c r="E111" s="52" t="s">
        <v>135</v>
      </c>
      <c r="F111" s="53" t="s">
        <v>136</v>
      </c>
      <c r="G111" s="52" t="s">
        <v>16</v>
      </c>
      <c r="H111" s="54">
        <v>48</v>
      </c>
      <c r="I111" s="55">
        <v>957626.81</v>
      </c>
      <c r="J111" s="52"/>
    </row>
    <row r="112" spans="1:10">
      <c r="A112" s="51" t="s">
        <v>10</v>
      </c>
      <c r="B112" s="3" t="s">
        <v>127</v>
      </c>
      <c r="C112" s="52" t="s">
        <v>128</v>
      </c>
      <c r="D112" s="52" t="s">
        <v>138</v>
      </c>
      <c r="E112" s="52" t="s">
        <v>139</v>
      </c>
      <c r="F112" s="53" t="s">
        <v>140</v>
      </c>
      <c r="G112" s="52" t="s">
        <v>16</v>
      </c>
      <c r="H112" s="54">
        <v>3</v>
      </c>
      <c r="I112" s="55">
        <v>616382.5</v>
      </c>
      <c r="J112" s="52"/>
    </row>
    <row r="113" spans="1:10">
      <c r="A113" s="51" t="s">
        <v>19</v>
      </c>
      <c r="B113" s="3" t="s">
        <v>127</v>
      </c>
      <c r="C113" s="52" t="s">
        <v>128</v>
      </c>
      <c r="D113" s="52" t="s">
        <v>138</v>
      </c>
      <c r="E113" s="52" t="s">
        <v>139</v>
      </c>
      <c r="F113" s="53" t="s">
        <v>140</v>
      </c>
      <c r="G113" s="52" t="s">
        <v>16</v>
      </c>
      <c r="H113" s="54">
        <v>3</v>
      </c>
      <c r="I113" s="55">
        <v>1258585.27</v>
      </c>
      <c r="J113" s="52"/>
    </row>
    <row r="114" spans="1:10">
      <c r="A114" s="51" t="s">
        <v>21</v>
      </c>
      <c r="B114" s="3" t="s">
        <v>127</v>
      </c>
      <c r="C114" s="52" t="s">
        <v>128</v>
      </c>
      <c r="D114" s="52" t="s">
        <v>138</v>
      </c>
      <c r="E114" s="52" t="s">
        <v>139</v>
      </c>
      <c r="F114" s="53" t="s">
        <v>140</v>
      </c>
      <c r="G114" s="52" t="s">
        <v>16</v>
      </c>
      <c r="H114" s="54">
        <v>3</v>
      </c>
      <c r="I114" s="55">
        <v>1089950</v>
      </c>
      <c r="J114" s="52"/>
    </row>
    <row r="115" spans="1:10">
      <c r="A115" s="51" t="s">
        <v>22</v>
      </c>
      <c r="B115" s="3" t="s">
        <v>127</v>
      </c>
      <c r="C115" s="52" t="s">
        <v>128</v>
      </c>
      <c r="D115" s="52" t="s">
        <v>138</v>
      </c>
      <c r="E115" s="52" t="s">
        <v>139</v>
      </c>
      <c r="F115" s="53" t="s">
        <v>140</v>
      </c>
      <c r="G115" s="52" t="s">
        <v>16</v>
      </c>
      <c r="H115" s="54">
        <v>2</v>
      </c>
      <c r="I115" s="55">
        <v>1062000</v>
      </c>
      <c r="J115" s="52"/>
    </row>
    <row r="116" spans="1:10">
      <c r="A116" s="51" t="s">
        <v>23</v>
      </c>
      <c r="B116" s="3" t="s">
        <v>127</v>
      </c>
      <c r="C116" s="52" t="s">
        <v>128</v>
      </c>
      <c r="D116" s="52" t="s">
        <v>138</v>
      </c>
      <c r="E116" s="52" t="s">
        <v>139</v>
      </c>
      <c r="F116" s="53" t="s">
        <v>140</v>
      </c>
      <c r="G116" s="52" t="s">
        <v>16</v>
      </c>
      <c r="H116" s="54">
        <v>2</v>
      </c>
      <c r="I116" s="55">
        <v>1457000</v>
      </c>
      <c r="J116" s="52"/>
    </row>
    <row r="117" spans="1:10">
      <c r="A117" s="51" t="s">
        <v>10</v>
      </c>
      <c r="B117" s="3" t="s">
        <v>127</v>
      </c>
      <c r="C117" s="52" t="s">
        <v>128</v>
      </c>
      <c r="D117" s="52" t="s">
        <v>138</v>
      </c>
      <c r="E117" s="52" t="s">
        <v>141</v>
      </c>
      <c r="F117" s="53" t="s">
        <v>142</v>
      </c>
      <c r="G117" s="52" t="s">
        <v>16</v>
      </c>
      <c r="H117" s="54">
        <v>0</v>
      </c>
      <c r="I117" s="55">
        <v>0</v>
      </c>
      <c r="J117" s="52" t="s">
        <v>143</v>
      </c>
    </row>
    <row r="118" spans="1:10">
      <c r="A118" s="51" t="s">
        <v>19</v>
      </c>
      <c r="B118" s="3" t="s">
        <v>127</v>
      </c>
      <c r="C118" s="52" t="s">
        <v>128</v>
      </c>
      <c r="D118" s="52" t="s">
        <v>138</v>
      </c>
      <c r="E118" s="52" t="s">
        <v>141</v>
      </c>
      <c r="F118" s="53" t="s">
        <v>142</v>
      </c>
      <c r="G118" s="52" t="s">
        <v>16</v>
      </c>
      <c r="H118" s="54">
        <v>7</v>
      </c>
      <c r="I118" s="55">
        <v>2084469.44</v>
      </c>
      <c r="J118" s="52"/>
    </row>
    <row r="119" spans="1:10">
      <c r="A119" s="51" t="s">
        <v>21</v>
      </c>
      <c r="B119" s="3" t="s">
        <v>127</v>
      </c>
      <c r="C119" s="52" t="s">
        <v>128</v>
      </c>
      <c r="D119" s="52" t="s">
        <v>138</v>
      </c>
      <c r="E119" s="52" t="s">
        <v>141</v>
      </c>
      <c r="F119" s="53" t="s">
        <v>142</v>
      </c>
      <c r="G119" s="52" t="s">
        <v>16</v>
      </c>
      <c r="H119" s="54">
        <v>4</v>
      </c>
      <c r="I119" s="55">
        <v>794387.4</v>
      </c>
      <c r="J119" s="52"/>
    </row>
    <row r="120" spans="1:10">
      <c r="A120" s="51" t="s">
        <v>22</v>
      </c>
      <c r="B120" s="3" t="s">
        <v>127</v>
      </c>
      <c r="C120" s="52" t="s">
        <v>128</v>
      </c>
      <c r="D120" s="52" t="s">
        <v>138</v>
      </c>
      <c r="E120" s="52" t="s">
        <v>141</v>
      </c>
      <c r="F120" s="53" t="s">
        <v>142</v>
      </c>
      <c r="G120" s="52" t="s">
        <v>16</v>
      </c>
      <c r="H120" s="54">
        <v>3</v>
      </c>
      <c r="I120" s="55">
        <v>348316</v>
      </c>
      <c r="J120" s="52"/>
    </row>
    <row r="121" spans="1:10">
      <c r="A121" s="51" t="s">
        <v>23</v>
      </c>
      <c r="B121" s="3" t="s">
        <v>127</v>
      </c>
      <c r="C121" s="52" t="s">
        <v>128</v>
      </c>
      <c r="D121" s="52" t="s">
        <v>138</v>
      </c>
      <c r="E121" s="52" t="s">
        <v>141</v>
      </c>
      <c r="F121" s="53" t="s">
        <v>142</v>
      </c>
      <c r="G121" s="52" t="s">
        <v>16</v>
      </c>
      <c r="H121" s="54">
        <v>2</v>
      </c>
      <c r="I121" s="55">
        <v>500837</v>
      </c>
      <c r="J121" s="52"/>
    </row>
    <row r="122" spans="1:10">
      <c r="A122" s="51" t="s">
        <v>10</v>
      </c>
      <c r="B122" s="3" t="s">
        <v>127</v>
      </c>
      <c r="C122" s="52" t="s">
        <v>128</v>
      </c>
      <c r="D122" s="52" t="s">
        <v>138</v>
      </c>
      <c r="E122" s="52" t="s">
        <v>144</v>
      </c>
      <c r="F122" s="53" t="s">
        <v>145</v>
      </c>
      <c r="G122" s="52" t="s">
        <v>16</v>
      </c>
      <c r="H122" s="54">
        <v>0</v>
      </c>
      <c r="I122" s="55">
        <v>0</v>
      </c>
      <c r="J122" s="52" t="s">
        <v>137</v>
      </c>
    </row>
    <row r="123" spans="1:10">
      <c r="A123" s="51" t="s">
        <v>19</v>
      </c>
      <c r="B123" s="3" t="s">
        <v>127</v>
      </c>
      <c r="C123" s="52" t="s">
        <v>128</v>
      </c>
      <c r="D123" s="52" t="s">
        <v>138</v>
      </c>
      <c r="E123" s="52" t="s">
        <v>144</v>
      </c>
      <c r="F123" s="53" t="s">
        <v>145</v>
      </c>
      <c r="G123" s="52" t="s">
        <v>16</v>
      </c>
      <c r="H123" s="54">
        <v>0</v>
      </c>
      <c r="I123" s="55">
        <v>0</v>
      </c>
      <c r="J123" s="52" t="s">
        <v>137</v>
      </c>
    </row>
    <row r="124" spans="1:10">
      <c r="A124" s="51" t="s">
        <v>21</v>
      </c>
      <c r="B124" s="3" t="s">
        <v>127</v>
      </c>
      <c r="C124" s="52" t="s">
        <v>128</v>
      </c>
      <c r="D124" s="52" t="s">
        <v>138</v>
      </c>
      <c r="E124" s="52" t="s">
        <v>144</v>
      </c>
      <c r="F124" s="53" t="s">
        <v>145</v>
      </c>
      <c r="G124" s="52" t="s">
        <v>16</v>
      </c>
      <c r="H124" s="54">
        <v>4</v>
      </c>
      <c r="I124" s="55">
        <v>67979.210000000006</v>
      </c>
      <c r="J124" s="52"/>
    </row>
    <row r="125" spans="1:10">
      <c r="A125" s="51" t="s">
        <v>22</v>
      </c>
      <c r="B125" s="3" t="s">
        <v>127</v>
      </c>
      <c r="C125" s="52" t="s">
        <v>128</v>
      </c>
      <c r="D125" s="52" t="s">
        <v>138</v>
      </c>
      <c r="E125" s="52" t="s">
        <v>144</v>
      </c>
      <c r="F125" s="53" t="s">
        <v>145</v>
      </c>
      <c r="G125" s="52" t="s">
        <v>16</v>
      </c>
      <c r="H125" s="54">
        <v>4</v>
      </c>
      <c r="I125" s="55">
        <v>121700.18</v>
      </c>
      <c r="J125" s="52"/>
    </row>
    <row r="126" spans="1:10">
      <c r="A126" s="51" t="s">
        <v>23</v>
      </c>
      <c r="B126" s="3" t="s">
        <v>127</v>
      </c>
      <c r="C126" s="52" t="s">
        <v>128</v>
      </c>
      <c r="D126" s="52" t="s">
        <v>138</v>
      </c>
      <c r="E126" s="52" t="s">
        <v>144</v>
      </c>
      <c r="F126" s="53" t="s">
        <v>145</v>
      </c>
      <c r="G126" s="52" t="s">
        <v>16</v>
      </c>
      <c r="H126" s="54">
        <v>10</v>
      </c>
      <c r="I126" s="55">
        <v>260232.76</v>
      </c>
      <c r="J126" s="52"/>
    </row>
    <row r="127" spans="1:10">
      <c r="A127" s="51" t="s">
        <v>10</v>
      </c>
      <c r="B127" s="3" t="s">
        <v>127</v>
      </c>
      <c r="C127" s="52" t="s">
        <v>128</v>
      </c>
      <c r="D127" s="52" t="s">
        <v>138</v>
      </c>
      <c r="E127" s="52" t="s">
        <v>146</v>
      </c>
      <c r="F127" s="53" t="s">
        <v>147</v>
      </c>
      <c r="G127" s="52" t="s">
        <v>27</v>
      </c>
      <c r="H127" s="54">
        <v>0</v>
      </c>
      <c r="I127" s="55">
        <v>0</v>
      </c>
      <c r="J127" s="52" t="s">
        <v>148</v>
      </c>
    </row>
    <row r="128" spans="1:10">
      <c r="A128" s="51" t="s">
        <v>19</v>
      </c>
      <c r="B128" s="3" t="s">
        <v>127</v>
      </c>
      <c r="C128" s="52" t="s">
        <v>128</v>
      </c>
      <c r="D128" s="52" t="s">
        <v>138</v>
      </c>
      <c r="E128" s="52" t="s">
        <v>146</v>
      </c>
      <c r="F128" s="53" t="s">
        <v>147</v>
      </c>
      <c r="G128" s="52" t="s">
        <v>27</v>
      </c>
      <c r="H128" s="54">
        <v>0</v>
      </c>
      <c r="I128" s="55">
        <v>0</v>
      </c>
      <c r="J128" s="52" t="s">
        <v>148</v>
      </c>
    </row>
    <row r="129" spans="1:10">
      <c r="A129" s="51" t="s">
        <v>21</v>
      </c>
      <c r="B129" s="3" t="s">
        <v>127</v>
      </c>
      <c r="C129" s="52" t="s">
        <v>128</v>
      </c>
      <c r="D129" s="52" t="s">
        <v>138</v>
      </c>
      <c r="E129" s="52" t="s">
        <v>146</v>
      </c>
      <c r="F129" s="53" t="s">
        <v>147</v>
      </c>
      <c r="G129" s="52" t="s">
        <v>27</v>
      </c>
      <c r="H129" s="54">
        <v>0</v>
      </c>
      <c r="I129" s="55">
        <v>0</v>
      </c>
      <c r="J129" s="52" t="s">
        <v>148</v>
      </c>
    </row>
    <row r="130" spans="1:10">
      <c r="A130" s="51" t="s">
        <v>22</v>
      </c>
      <c r="B130" s="3" t="s">
        <v>127</v>
      </c>
      <c r="C130" s="52" t="s">
        <v>128</v>
      </c>
      <c r="D130" s="52" t="s">
        <v>138</v>
      </c>
      <c r="E130" s="52" t="s">
        <v>146</v>
      </c>
      <c r="F130" s="53" t="s">
        <v>147</v>
      </c>
      <c r="G130" s="52" t="s">
        <v>27</v>
      </c>
      <c r="H130" s="54">
        <v>4</v>
      </c>
      <c r="I130" s="55">
        <v>150962.62</v>
      </c>
      <c r="J130" s="52"/>
    </row>
    <row r="131" spans="1:10">
      <c r="A131" s="51" t="s">
        <v>23</v>
      </c>
      <c r="B131" s="3" t="s">
        <v>127</v>
      </c>
      <c r="C131" s="52" t="s">
        <v>128</v>
      </c>
      <c r="D131" s="52" t="s">
        <v>138</v>
      </c>
      <c r="E131" s="52" t="s">
        <v>146</v>
      </c>
      <c r="F131" s="53" t="s">
        <v>147</v>
      </c>
      <c r="G131" s="52" t="s">
        <v>27</v>
      </c>
      <c r="H131" s="54">
        <v>6</v>
      </c>
      <c r="I131" s="55">
        <v>295854.40999999997</v>
      </c>
      <c r="J131" s="52"/>
    </row>
    <row r="132" spans="1:10">
      <c r="A132" s="51" t="s">
        <v>10</v>
      </c>
      <c r="B132" s="3" t="s">
        <v>127</v>
      </c>
      <c r="C132" s="52" t="s">
        <v>128</v>
      </c>
      <c r="D132" s="52" t="s">
        <v>138</v>
      </c>
      <c r="E132" s="52" t="s">
        <v>149</v>
      </c>
      <c r="F132" s="53" t="s">
        <v>150</v>
      </c>
      <c r="G132" s="52" t="s">
        <v>16</v>
      </c>
      <c r="H132" s="54">
        <v>0</v>
      </c>
      <c r="I132" s="55">
        <v>0</v>
      </c>
      <c r="J132" s="52"/>
    </row>
    <row r="133" spans="1:10">
      <c r="A133" s="51" t="s">
        <v>19</v>
      </c>
      <c r="B133" s="3" t="s">
        <v>127</v>
      </c>
      <c r="C133" s="52" t="s">
        <v>128</v>
      </c>
      <c r="D133" s="52" t="s">
        <v>138</v>
      </c>
      <c r="E133" s="52" t="s">
        <v>149</v>
      </c>
      <c r="F133" s="53" t="s">
        <v>150</v>
      </c>
      <c r="G133" s="52" t="s">
        <v>16</v>
      </c>
      <c r="H133" s="54">
        <v>0</v>
      </c>
      <c r="I133" s="55">
        <v>0</v>
      </c>
      <c r="J133" s="52"/>
    </row>
    <row r="134" spans="1:10">
      <c r="A134" s="51" t="s">
        <v>21</v>
      </c>
      <c r="B134" s="3" t="s">
        <v>127</v>
      </c>
      <c r="C134" s="52" t="s">
        <v>128</v>
      </c>
      <c r="D134" s="52" t="s">
        <v>138</v>
      </c>
      <c r="E134" s="52" t="s">
        <v>149</v>
      </c>
      <c r="F134" s="53" t="s">
        <v>150</v>
      </c>
      <c r="G134" s="52" t="s">
        <v>16</v>
      </c>
      <c r="H134" s="54">
        <v>10</v>
      </c>
      <c r="I134" s="55">
        <v>50000</v>
      </c>
      <c r="J134" s="52"/>
    </row>
    <row r="135" spans="1:10">
      <c r="A135" s="51" t="s">
        <v>22</v>
      </c>
      <c r="B135" s="3" t="s">
        <v>127</v>
      </c>
      <c r="C135" s="52" t="s">
        <v>128</v>
      </c>
      <c r="D135" s="52" t="s">
        <v>138</v>
      </c>
      <c r="E135" s="52" t="s">
        <v>149</v>
      </c>
      <c r="F135" s="53" t="s">
        <v>150</v>
      </c>
      <c r="G135" s="52" t="s">
        <v>16</v>
      </c>
      <c r="H135" s="54">
        <v>0</v>
      </c>
      <c r="I135" s="55">
        <v>0</v>
      </c>
      <c r="J135" s="52"/>
    </row>
    <row r="136" spans="1:10">
      <c r="A136" s="51" t="s">
        <v>23</v>
      </c>
      <c r="B136" s="3" t="s">
        <v>127</v>
      </c>
      <c r="C136" s="52" t="s">
        <v>128</v>
      </c>
      <c r="D136" s="52" t="s">
        <v>138</v>
      </c>
      <c r="E136" s="52" t="s">
        <v>149</v>
      </c>
      <c r="F136" s="53" t="s">
        <v>150</v>
      </c>
      <c r="G136" s="52" t="s">
        <v>16</v>
      </c>
      <c r="H136" s="54">
        <v>11</v>
      </c>
      <c r="I136" s="55">
        <v>80000</v>
      </c>
      <c r="J136" s="52"/>
    </row>
    <row r="137" spans="1:10">
      <c r="A137" s="51" t="s">
        <v>10</v>
      </c>
      <c r="B137" s="3" t="s">
        <v>127</v>
      </c>
      <c r="C137" s="52" t="s">
        <v>128</v>
      </c>
      <c r="D137" s="52" t="s">
        <v>138</v>
      </c>
      <c r="E137" s="52" t="s">
        <v>151</v>
      </c>
      <c r="F137" s="53" t="s">
        <v>152</v>
      </c>
      <c r="G137" s="52" t="s">
        <v>16</v>
      </c>
      <c r="H137" s="54">
        <v>14</v>
      </c>
      <c r="I137" s="55">
        <v>106477.42</v>
      </c>
      <c r="J137" s="52"/>
    </row>
    <row r="138" spans="1:10">
      <c r="A138" s="51" t="s">
        <v>19</v>
      </c>
      <c r="B138" s="3" t="s">
        <v>127</v>
      </c>
      <c r="C138" s="52" t="s">
        <v>128</v>
      </c>
      <c r="D138" s="52" t="s">
        <v>138</v>
      </c>
      <c r="E138" s="52" t="s">
        <v>151</v>
      </c>
      <c r="F138" s="53" t="s">
        <v>152</v>
      </c>
      <c r="G138" s="52" t="s">
        <v>16</v>
      </c>
      <c r="H138" s="54">
        <v>13</v>
      </c>
      <c r="I138" s="55">
        <v>80978.86</v>
      </c>
      <c r="J138" s="52"/>
    </row>
    <row r="139" spans="1:10">
      <c r="A139" s="51" t="s">
        <v>21</v>
      </c>
      <c r="B139" s="3" t="s">
        <v>127</v>
      </c>
      <c r="C139" s="52" t="s">
        <v>128</v>
      </c>
      <c r="D139" s="52" t="s">
        <v>138</v>
      </c>
      <c r="E139" s="52" t="s">
        <v>151</v>
      </c>
      <c r="F139" s="53" t="s">
        <v>152</v>
      </c>
      <c r="G139" s="52" t="s">
        <v>16</v>
      </c>
      <c r="H139" s="54">
        <v>29</v>
      </c>
      <c r="I139" s="55">
        <v>278232.57</v>
      </c>
      <c r="J139" s="52"/>
    </row>
    <row r="140" spans="1:10">
      <c r="A140" s="51" t="s">
        <v>22</v>
      </c>
      <c r="B140" s="3" t="s">
        <v>127</v>
      </c>
      <c r="C140" s="52" t="s">
        <v>128</v>
      </c>
      <c r="D140" s="52" t="s">
        <v>138</v>
      </c>
      <c r="E140" s="52" t="s">
        <v>151</v>
      </c>
      <c r="F140" s="53" t="s">
        <v>152</v>
      </c>
      <c r="G140" s="52" t="s">
        <v>16</v>
      </c>
      <c r="H140" s="54">
        <v>31</v>
      </c>
      <c r="I140" s="55">
        <v>375177.5</v>
      </c>
      <c r="J140" s="52"/>
    </row>
    <row r="141" spans="1:10">
      <c r="A141" s="51" t="s">
        <v>23</v>
      </c>
      <c r="B141" s="3" t="s">
        <v>127</v>
      </c>
      <c r="C141" s="52" t="s">
        <v>128</v>
      </c>
      <c r="D141" s="52" t="s">
        <v>138</v>
      </c>
      <c r="E141" s="52" t="s">
        <v>151</v>
      </c>
      <c r="F141" s="53" t="s">
        <v>152</v>
      </c>
      <c r="G141" s="52" t="s">
        <v>16</v>
      </c>
      <c r="H141" s="54">
        <v>34</v>
      </c>
      <c r="I141" s="55">
        <v>512142.76</v>
      </c>
      <c r="J141" s="52"/>
    </row>
    <row r="142" spans="1:10">
      <c r="A142" s="51" t="s">
        <v>10</v>
      </c>
      <c r="B142" s="3" t="s">
        <v>153</v>
      </c>
      <c r="C142" s="52" t="s">
        <v>154</v>
      </c>
      <c r="D142" s="52" t="s">
        <v>155</v>
      </c>
      <c r="E142" s="52" t="s">
        <v>156</v>
      </c>
      <c r="F142" t="s">
        <v>157</v>
      </c>
      <c r="G142" s="52" t="s">
        <v>27</v>
      </c>
      <c r="H142" s="54">
        <v>3698</v>
      </c>
      <c r="I142" s="55">
        <v>2713559</v>
      </c>
      <c r="J142" s="52" t="s">
        <v>158</v>
      </c>
    </row>
    <row r="143" spans="1:10">
      <c r="A143" s="51" t="s">
        <v>19</v>
      </c>
      <c r="B143" s="3" t="s">
        <v>153</v>
      </c>
      <c r="C143" s="52" t="s">
        <v>154</v>
      </c>
      <c r="D143" s="52" t="s">
        <v>155</v>
      </c>
      <c r="E143" s="52" t="s">
        <v>156</v>
      </c>
      <c r="F143" t="s">
        <v>157</v>
      </c>
      <c r="G143" s="52" t="s">
        <v>27</v>
      </c>
      <c r="H143" s="54">
        <v>0</v>
      </c>
      <c r="I143" s="55" t="s">
        <v>159</v>
      </c>
      <c r="J143" s="52" t="s">
        <v>160</v>
      </c>
    </row>
    <row r="144" spans="1:10">
      <c r="A144" s="51" t="s">
        <v>21</v>
      </c>
      <c r="B144" s="3" t="s">
        <v>153</v>
      </c>
      <c r="C144" s="52" t="s">
        <v>154</v>
      </c>
      <c r="D144" s="52" t="s">
        <v>155</v>
      </c>
      <c r="E144" s="52" t="s">
        <v>156</v>
      </c>
      <c r="F144" t="s">
        <v>157</v>
      </c>
      <c r="G144" s="52" t="s">
        <v>27</v>
      </c>
      <c r="H144" s="54">
        <v>0</v>
      </c>
      <c r="I144" s="55" t="s">
        <v>159</v>
      </c>
      <c r="J144" s="52" t="s">
        <v>160</v>
      </c>
    </row>
    <row r="145" spans="1:10">
      <c r="A145" s="51" t="s">
        <v>22</v>
      </c>
      <c r="B145" s="3" t="s">
        <v>153</v>
      </c>
      <c r="C145" s="52" t="s">
        <v>154</v>
      </c>
      <c r="D145" s="52" t="s">
        <v>155</v>
      </c>
      <c r="E145" s="52" t="s">
        <v>156</v>
      </c>
      <c r="F145" t="s">
        <v>157</v>
      </c>
      <c r="G145" s="52" t="s">
        <v>27</v>
      </c>
      <c r="H145" s="54">
        <v>801</v>
      </c>
      <c r="I145" s="55">
        <v>542218</v>
      </c>
      <c r="J145" s="52" t="s">
        <v>158</v>
      </c>
    </row>
    <row r="146" spans="1:10">
      <c r="A146" s="51" t="s">
        <v>23</v>
      </c>
      <c r="B146" s="3" t="s">
        <v>153</v>
      </c>
      <c r="C146" s="52" t="s">
        <v>154</v>
      </c>
      <c r="D146" s="52" t="s">
        <v>155</v>
      </c>
      <c r="E146" s="52" t="s">
        <v>156</v>
      </c>
      <c r="F146" t="s">
        <v>157</v>
      </c>
      <c r="G146" s="52" t="s">
        <v>27</v>
      </c>
      <c r="H146" s="54">
        <v>1919</v>
      </c>
      <c r="I146" s="55">
        <v>348964</v>
      </c>
      <c r="J146" s="52" t="s">
        <v>158</v>
      </c>
    </row>
    <row r="147" spans="1:10">
      <c r="A147" s="51" t="s">
        <v>21</v>
      </c>
      <c r="B147" s="3" t="s">
        <v>153</v>
      </c>
      <c r="C147" s="52" t="s">
        <v>154</v>
      </c>
      <c r="D147" s="52" t="s">
        <v>161</v>
      </c>
      <c r="E147" s="52" t="s">
        <v>162</v>
      </c>
      <c r="F147" s="50" t="s">
        <v>163</v>
      </c>
      <c r="G147" s="52" t="s">
        <v>27</v>
      </c>
      <c r="H147" s="54">
        <v>30</v>
      </c>
      <c r="I147" s="55">
        <v>78120</v>
      </c>
      <c r="J147" s="52"/>
    </row>
    <row r="148" spans="1:10">
      <c r="A148" s="51" t="s">
        <v>10</v>
      </c>
      <c r="B148" s="3" t="s">
        <v>153</v>
      </c>
      <c r="C148" s="52" t="s">
        <v>154</v>
      </c>
      <c r="D148" s="52" t="s">
        <v>164</v>
      </c>
      <c r="E148" s="52" t="s">
        <v>165</v>
      </c>
      <c r="F148" s="53" t="s">
        <v>166</v>
      </c>
      <c r="G148" s="52" t="s">
        <v>27</v>
      </c>
      <c r="H148" s="54">
        <v>0</v>
      </c>
      <c r="I148" s="55">
        <v>1823625</v>
      </c>
      <c r="J148" s="52" t="s">
        <v>167</v>
      </c>
    </row>
    <row r="149" spans="1:10">
      <c r="A149" s="51" t="s">
        <v>19</v>
      </c>
      <c r="B149" s="3" t="s">
        <v>153</v>
      </c>
      <c r="C149" s="52" t="s">
        <v>154</v>
      </c>
      <c r="D149" s="52" t="s">
        <v>164</v>
      </c>
      <c r="E149" s="52" t="s">
        <v>165</v>
      </c>
      <c r="F149" s="53" t="s">
        <v>166</v>
      </c>
      <c r="G149" s="52" t="s">
        <v>27</v>
      </c>
      <c r="H149" s="54">
        <v>0</v>
      </c>
      <c r="I149" s="55">
        <v>1362375</v>
      </c>
      <c r="J149" s="52" t="s">
        <v>167</v>
      </c>
    </row>
    <row r="150" spans="1:10">
      <c r="A150" s="51" t="s">
        <v>21</v>
      </c>
      <c r="B150" s="3" t="s">
        <v>153</v>
      </c>
      <c r="C150" s="52" t="s">
        <v>154</v>
      </c>
      <c r="D150" s="52" t="s">
        <v>164</v>
      </c>
      <c r="E150" s="52" t="s">
        <v>165</v>
      </c>
      <c r="F150" s="53" t="s">
        <v>166</v>
      </c>
      <c r="G150" s="52" t="s">
        <v>27</v>
      </c>
      <c r="H150" s="54">
        <v>0</v>
      </c>
      <c r="I150" s="55">
        <v>2160226</v>
      </c>
      <c r="J150" s="52" t="s">
        <v>167</v>
      </c>
    </row>
    <row r="151" spans="1:10">
      <c r="A151" s="51" t="s">
        <v>22</v>
      </c>
      <c r="B151" s="3" t="s">
        <v>153</v>
      </c>
      <c r="C151" s="52" t="s">
        <v>154</v>
      </c>
      <c r="D151" s="52" t="s">
        <v>164</v>
      </c>
      <c r="E151" s="52" t="s">
        <v>165</v>
      </c>
      <c r="F151" s="53" t="s">
        <v>166</v>
      </c>
      <c r="G151" s="52" t="s">
        <v>27</v>
      </c>
      <c r="H151" s="54">
        <v>0</v>
      </c>
      <c r="I151" s="55">
        <v>1327500</v>
      </c>
      <c r="J151" s="52" t="s">
        <v>168</v>
      </c>
    </row>
    <row r="152" spans="1:10">
      <c r="A152" s="51" t="s">
        <v>23</v>
      </c>
      <c r="B152" s="3" t="s">
        <v>153</v>
      </c>
      <c r="C152" s="52" t="s">
        <v>154</v>
      </c>
      <c r="D152" s="52" t="s">
        <v>164</v>
      </c>
      <c r="E152" s="52" t="s">
        <v>165</v>
      </c>
      <c r="F152" s="53" t="s">
        <v>166</v>
      </c>
      <c r="G152" s="52" t="s">
        <v>27</v>
      </c>
      <c r="H152" s="54">
        <v>0</v>
      </c>
      <c r="I152" s="55">
        <v>997875</v>
      </c>
      <c r="J152" s="52" t="s">
        <v>169</v>
      </c>
    </row>
    <row r="153" spans="1:10">
      <c r="A153" s="51" t="s">
        <v>10</v>
      </c>
      <c r="B153" s="3" t="s">
        <v>153</v>
      </c>
      <c r="C153" s="52" t="s">
        <v>154</v>
      </c>
      <c r="D153" s="52" t="s">
        <v>170</v>
      </c>
      <c r="E153" s="52" t="s">
        <v>171</v>
      </c>
      <c r="F153" s="53" t="s">
        <v>172</v>
      </c>
      <c r="G153" s="52" t="s">
        <v>27</v>
      </c>
      <c r="H153" s="54">
        <v>350</v>
      </c>
      <c r="I153" s="56" t="s">
        <v>18</v>
      </c>
      <c r="J153" s="52" t="s">
        <v>173</v>
      </c>
    </row>
    <row r="154" spans="1:10">
      <c r="A154" s="51" t="s">
        <v>19</v>
      </c>
      <c r="B154" s="3" t="s">
        <v>153</v>
      </c>
      <c r="C154" s="52" t="s">
        <v>154</v>
      </c>
      <c r="D154" s="52" t="s">
        <v>170</v>
      </c>
      <c r="E154" s="52" t="s">
        <v>171</v>
      </c>
      <c r="F154" s="53" t="s">
        <v>174</v>
      </c>
      <c r="G154" s="52" t="s">
        <v>27</v>
      </c>
      <c r="H154" s="54">
        <v>14792</v>
      </c>
      <c r="I154" s="55">
        <v>45700000</v>
      </c>
      <c r="J154" s="52"/>
    </row>
    <row r="155" spans="1:10">
      <c r="A155" s="51" t="s">
        <v>21</v>
      </c>
      <c r="B155" s="3" t="s">
        <v>153</v>
      </c>
      <c r="C155" s="52" t="s">
        <v>154</v>
      </c>
      <c r="D155" s="52" t="s">
        <v>170</v>
      </c>
      <c r="E155" s="52" t="s">
        <v>171</v>
      </c>
      <c r="F155" s="53" t="s">
        <v>174</v>
      </c>
      <c r="G155" s="52" t="s">
        <v>27</v>
      </c>
      <c r="H155" s="54">
        <v>6781</v>
      </c>
      <c r="I155" s="56" t="s">
        <v>18</v>
      </c>
      <c r="J155" s="52" t="s">
        <v>175</v>
      </c>
    </row>
    <row r="156" spans="1:10">
      <c r="A156" s="51" t="s">
        <v>22</v>
      </c>
      <c r="B156" s="3" t="s">
        <v>153</v>
      </c>
      <c r="C156" s="52" t="s">
        <v>154</v>
      </c>
      <c r="D156" s="52" t="s">
        <v>170</v>
      </c>
      <c r="E156" s="52" t="s">
        <v>171</v>
      </c>
      <c r="F156" s="53" t="s">
        <v>174</v>
      </c>
      <c r="G156" s="52" t="s">
        <v>27</v>
      </c>
      <c r="H156" s="54">
        <v>7335</v>
      </c>
      <c r="I156" s="55">
        <v>3150000</v>
      </c>
      <c r="J156" s="52"/>
    </row>
    <row r="157" spans="1:10">
      <c r="A157" s="51" t="s">
        <v>23</v>
      </c>
      <c r="B157" s="3" t="s">
        <v>153</v>
      </c>
      <c r="C157" s="52" t="s">
        <v>154</v>
      </c>
      <c r="D157" s="52" t="s">
        <v>170</v>
      </c>
      <c r="E157" s="52" t="s">
        <v>171</v>
      </c>
      <c r="F157" s="53" t="s">
        <v>174</v>
      </c>
      <c r="G157" s="52" t="s">
        <v>27</v>
      </c>
      <c r="H157" s="54">
        <v>115</v>
      </c>
      <c r="I157" s="55">
        <v>5850000</v>
      </c>
      <c r="J157" s="52" t="s">
        <v>176</v>
      </c>
    </row>
    <row r="158" spans="1:10">
      <c r="A158" s="51" t="s">
        <v>10</v>
      </c>
      <c r="B158" s="3" t="s">
        <v>153</v>
      </c>
      <c r="C158" s="52" t="s">
        <v>154</v>
      </c>
      <c r="D158" s="52" t="s">
        <v>177</v>
      </c>
      <c r="E158" s="52" t="s">
        <v>178</v>
      </c>
      <c r="F158" s="53" t="s">
        <v>179</v>
      </c>
      <c r="G158" s="52" t="s">
        <v>16</v>
      </c>
      <c r="H158" s="54">
        <v>2188</v>
      </c>
      <c r="I158" s="55">
        <v>4156300</v>
      </c>
      <c r="J158" s="52" t="s">
        <v>180</v>
      </c>
    </row>
    <row r="159" spans="1:10">
      <c r="A159" s="51" t="s">
        <v>19</v>
      </c>
      <c r="B159" s="3" t="s">
        <v>153</v>
      </c>
      <c r="C159" s="52" t="s">
        <v>154</v>
      </c>
      <c r="D159" s="52" t="s">
        <v>177</v>
      </c>
      <c r="E159" s="52" t="s">
        <v>178</v>
      </c>
      <c r="F159" s="53" t="s">
        <v>179</v>
      </c>
      <c r="G159" s="52" t="s">
        <v>16</v>
      </c>
      <c r="H159" s="54">
        <v>2070</v>
      </c>
      <c r="I159" s="55">
        <v>3940600</v>
      </c>
      <c r="J159" s="52" t="s">
        <v>180</v>
      </c>
    </row>
    <row r="160" spans="1:10">
      <c r="A160" s="51" t="s">
        <v>21</v>
      </c>
      <c r="B160" s="3" t="s">
        <v>153</v>
      </c>
      <c r="C160" s="52" t="s">
        <v>154</v>
      </c>
      <c r="D160" s="52" t="s">
        <v>177</v>
      </c>
      <c r="E160" s="52" t="s">
        <v>178</v>
      </c>
      <c r="F160" s="53" t="s">
        <v>179</v>
      </c>
      <c r="G160" s="52" t="s">
        <v>16</v>
      </c>
      <c r="H160" s="54">
        <v>2241</v>
      </c>
      <c r="I160" s="55">
        <v>4289200</v>
      </c>
      <c r="J160" s="52" t="s">
        <v>180</v>
      </c>
    </row>
    <row r="161" spans="1:10">
      <c r="A161" s="51" t="s">
        <v>22</v>
      </c>
      <c r="B161" s="3" t="s">
        <v>153</v>
      </c>
      <c r="C161" s="52" t="s">
        <v>154</v>
      </c>
      <c r="D161" s="52" t="s">
        <v>177</v>
      </c>
      <c r="E161" s="52" t="s">
        <v>178</v>
      </c>
      <c r="F161" s="53" t="s">
        <v>179</v>
      </c>
      <c r="G161" s="52" t="s">
        <v>16</v>
      </c>
      <c r="H161" s="54">
        <v>2133</v>
      </c>
      <c r="I161" s="55">
        <v>4033400</v>
      </c>
      <c r="J161" s="52" t="s">
        <v>180</v>
      </c>
    </row>
    <row r="162" spans="1:10">
      <c r="A162" s="51" t="s">
        <v>23</v>
      </c>
      <c r="B162" s="3" t="s">
        <v>153</v>
      </c>
      <c r="C162" s="52" t="s">
        <v>154</v>
      </c>
      <c r="D162" s="52" t="s">
        <v>177</v>
      </c>
      <c r="E162" s="52" t="s">
        <v>178</v>
      </c>
      <c r="F162" s="53" t="s">
        <v>179</v>
      </c>
      <c r="G162" s="52" t="s">
        <v>16</v>
      </c>
      <c r="H162" s="54">
        <v>665</v>
      </c>
      <c r="I162" s="55">
        <v>1463300</v>
      </c>
      <c r="J162" s="52" t="s">
        <v>180</v>
      </c>
    </row>
    <row r="163" spans="1:10">
      <c r="A163" s="51" t="s">
        <v>10</v>
      </c>
      <c r="B163" s="3" t="s">
        <v>153</v>
      </c>
      <c r="C163" s="52" t="s">
        <v>154</v>
      </c>
      <c r="D163" s="52" t="s">
        <v>181</v>
      </c>
      <c r="E163" s="52" t="s">
        <v>182</v>
      </c>
      <c r="F163" s="53" t="s">
        <v>183</v>
      </c>
      <c r="G163" s="52" t="s">
        <v>16</v>
      </c>
      <c r="H163" s="57" t="s">
        <v>18</v>
      </c>
      <c r="I163" s="56" t="s">
        <v>18</v>
      </c>
      <c r="J163" s="52" t="s">
        <v>184</v>
      </c>
    </row>
    <row r="164" spans="1:10">
      <c r="A164" s="51" t="s">
        <v>19</v>
      </c>
      <c r="B164" s="3" t="s">
        <v>153</v>
      </c>
      <c r="C164" s="52" t="s">
        <v>154</v>
      </c>
      <c r="D164" s="52" t="s">
        <v>181</v>
      </c>
      <c r="E164" s="52" t="s">
        <v>182</v>
      </c>
      <c r="F164" s="53" t="s">
        <v>183</v>
      </c>
      <c r="G164" s="52" t="s">
        <v>16</v>
      </c>
      <c r="H164" s="54">
        <v>1277</v>
      </c>
      <c r="I164" s="55">
        <v>206161485</v>
      </c>
      <c r="J164" s="52"/>
    </row>
    <row r="165" spans="1:10">
      <c r="A165" s="51" t="s">
        <v>21</v>
      </c>
      <c r="B165" s="3" t="s">
        <v>153</v>
      </c>
      <c r="C165" s="52" t="s">
        <v>154</v>
      </c>
      <c r="D165" s="52" t="s">
        <v>181</v>
      </c>
      <c r="E165" s="52" t="s">
        <v>182</v>
      </c>
      <c r="F165" s="53" t="s">
        <v>183</v>
      </c>
      <c r="G165" s="52" t="s">
        <v>16</v>
      </c>
      <c r="H165" s="54">
        <v>723</v>
      </c>
      <c r="I165" s="55">
        <v>155493779</v>
      </c>
      <c r="J165" s="52"/>
    </row>
    <row r="166" spans="1:10">
      <c r="A166" s="51" t="s">
        <v>22</v>
      </c>
      <c r="B166" s="3" t="s">
        <v>153</v>
      </c>
      <c r="C166" s="52" t="s">
        <v>154</v>
      </c>
      <c r="D166" s="52" t="s">
        <v>181</v>
      </c>
      <c r="E166" s="52" t="s">
        <v>182</v>
      </c>
      <c r="F166" s="53" t="s">
        <v>183</v>
      </c>
      <c r="G166" s="52" t="s">
        <v>16</v>
      </c>
      <c r="H166" s="54">
        <v>488</v>
      </c>
      <c r="I166" s="55">
        <v>110822027</v>
      </c>
      <c r="J166" s="52"/>
    </row>
    <row r="167" spans="1:10">
      <c r="A167" s="51" t="s">
        <v>23</v>
      </c>
      <c r="B167" s="3" t="s">
        <v>153</v>
      </c>
      <c r="C167" s="52" t="s">
        <v>154</v>
      </c>
      <c r="D167" s="52" t="s">
        <v>181</v>
      </c>
      <c r="E167" s="52" t="s">
        <v>182</v>
      </c>
      <c r="F167" s="53" t="s">
        <v>183</v>
      </c>
      <c r="G167" s="52" t="s">
        <v>16</v>
      </c>
      <c r="H167" s="54">
        <v>539</v>
      </c>
      <c r="I167" s="55">
        <v>69350548</v>
      </c>
      <c r="J167" s="52"/>
    </row>
    <row r="168" spans="1:10">
      <c r="A168" s="51" t="s">
        <v>19</v>
      </c>
      <c r="B168" s="3" t="s">
        <v>153</v>
      </c>
      <c r="C168" s="52" t="s">
        <v>154</v>
      </c>
      <c r="D168" s="52" t="s">
        <v>181</v>
      </c>
      <c r="E168" s="52" t="s">
        <v>185</v>
      </c>
      <c r="F168" s="53" t="s">
        <v>186</v>
      </c>
      <c r="G168" s="52" t="s">
        <v>16</v>
      </c>
      <c r="H168" s="54">
        <v>423</v>
      </c>
      <c r="I168" s="55">
        <v>6684963</v>
      </c>
      <c r="J168" s="52" t="s">
        <v>187</v>
      </c>
    </row>
    <row r="169" spans="1:10">
      <c r="A169" s="51" t="s">
        <v>21</v>
      </c>
      <c r="B169" s="3" t="s">
        <v>153</v>
      </c>
      <c r="C169" s="52" t="s">
        <v>154</v>
      </c>
      <c r="D169" s="52" t="s">
        <v>181</v>
      </c>
      <c r="E169" s="52" t="s">
        <v>185</v>
      </c>
      <c r="F169" s="53" t="s">
        <v>186</v>
      </c>
      <c r="G169" s="52" t="s">
        <v>16</v>
      </c>
      <c r="H169" s="54">
        <v>778</v>
      </c>
      <c r="I169" s="55">
        <v>25617126</v>
      </c>
      <c r="J169" s="52"/>
    </row>
    <row r="170" spans="1:10">
      <c r="A170" s="51" t="s">
        <v>22</v>
      </c>
      <c r="B170" s="3" t="s">
        <v>153</v>
      </c>
      <c r="C170" s="52" t="s">
        <v>154</v>
      </c>
      <c r="D170" s="52" t="s">
        <v>181</v>
      </c>
      <c r="E170" s="52" t="s">
        <v>185</v>
      </c>
      <c r="F170" s="53" t="s">
        <v>186</v>
      </c>
      <c r="G170" s="52" t="s">
        <v>16</v>
      </c>
      <c r="H170" s="54">
        <v>1058</v>
      </c>
      <c r="I170" s="55">
        <v>36326257</v>
      </c>
      <c r="J170" s="52"/>
    </row>
    <row r="171" spans="1:10">
      <c r="A171" s="51" t="s">
        <v>23</v>
      </c>
      <c r="B171" s="3" t="s">
        <v>153</v>
      </c>
      <c r="C171" s="52" t="s">
        <v>154</v>
      </c>
      <c r="D171" s="52" t="s">
        <v>181</v>
      </c>
      <c r="E171" s="52" t="s">
        <v>185</v>
      </c>
      <c r="F171" s="53" t="s">
        <v>186</v>
      </c>
      <c r="G171" s="52" t="s">
        <v>16</v>
      </c>
      <c r="H171" s="54">
        <v>792</v>
      </c>
      <c r="I171" s="55">
        <v>27759044</v>
      </c>
      <c r="J171" s="52"/>
    </row>
    <row r="172" spans="1:10">
      <c r="A172" s="51" t="s">
        <v>10</v>
      </c>
      <c r="B172" s="3" t="s">
        <v>153</v>
      </c>
      <c r="C172" s="52" t="s">
        <v>154</v>
      </c>
      <c r="D172" s="52" t="s">
        <v>188</v>
      </c>
      <c r="E172" s="52" t="s">
        <v>189</v>
      </c>
      <c r="F172" s="53" t="s">
        <v>190</v>
      </c>
      <c r="G172" s="52" t="s">
        <v>27</v>
      </c>
      <c r="H172" s="54">
        <v>10066</v>
      </c>
      <c r="I172" s="55">
        <v>19977177.25</v>
      </c>
      <c r="J172" s="52" t="s">
        <v>191</v>
      </c>
    </row>
    <row r="173" spans="1:10">
      <c r="A173" s="51" t="s">
        <v>19</v>
      </c>
      <c r="B173" s="3" t="s">
        <v>153</v>
      </c>
      <c r="C173" s="52" t="s">
        <v>154</v>
      </c>
      <c r="D173" s="52" t="s">
        <v>188</v>
      </c>
      <c r="E173" s="52" t="s">
        <v>189</v>
      </c>
      <c r="F173" s="53" t="s">
        <v>190</v>
      </c>
      <c r="G173" s="52" t="s">
        <v>27</v>
      </c>
      <c r="H173" s="54">
        <v>0</v>
      </c>
      <c r="I173" s="55">
        <v>0</v>
      </c>
      <c r="J173" s="52" t="s">
        <v>192</v>
      </c>
    </row>
    <row r="174" spans="1:10">
      <c r="A174" s="51" t="s">
        <v>21</v>
      </c>
      <c r="B174" s="3" t="s">
        <v>153</v>
      </c>
      <c r="C174" s="52" t="s">
        <v>154</v>
      </c>
      <c r="D174" s="52" t="s">
        <v>188</v>
      </c>
      <c r="E174" s="52" t="s">
        <v>189</v>
      </c>
      <c r="F174" s="53" t="s">
        <v>190</v>
      </c>
      <c r="G174" s="52" t="s">
        <v>27</v>
      </c>
      <c r="H174" s="54">
        <v>9448</v>
      </c>
      <c r="I174" s="55">
        <v>2358808.85</v>
      </c>
      <c r="J174" s="52" t="s">
        <v>193</v>
      </c>
    </row>
    <row r="175" spans="1:10">
      <c r="A175" s="51" t="s">
        <v>22</v>
      </c>
      <c r="B175" s="3" t="s">
        <v>153</v>
      </c>
      <c r="C175" s="52" t="s">
        <v>154</v>
      </c>
      <c r="D175" s="52" t="s">
        <v>188</v>
      </c>
      <c r="E175" s="52" t="s">
        <v>189</v>
      </c>
      <c r="F175" s="53" t="s">
        <v>190</v>
      </c>
      <c r="G175" s="52" t="s">
        <v>27</v>
      </c>
      <c r="H175" s="54">
        <v>10365</v>
      </c>
      <c r="I175" s="55">
        <v>13261894.84</v>
      </c>
      <c r="J175" s="52" t="s">
        <v>193</v>
      </c>
    </row>
    <row r="176" spans="1:10">
      <c r="A176" s="51" t="s">
        <v>23</v>
      </c>
      <c r="B176" s="3" t="s">
        <v>153</v>
      </c>
      <c r="C176" s="52" t="s">
        <v>154</v>
      </c>
      <c r="D176" s="52" t="s">
        <v>188</v>
      </c>
      <c r="E176" s="52" t="s">
        <v>189</v>
      </c>
      <c r="F176" s="53" t="s">
        <v>190</v>
      </c>
      <c r="G176" s="52" t="s">
        <v>27</v>
      </c>
      <c r="H176" s="54">
        <v>10905</v>
      </c>
      <c r="I176" s="55">
        <v>14591772.76</v>
      </c>
      <c r="J176" s="52" t="s">
        <v>193</v>
      </c>
    </row>
    <row r="177" spans="1:10">
      <c r="A177" s="51" t="s">
        <v>10</v>
      </c>
      <c r="B177" s="3" t="s">
        <v>153</v>
      </c>
      <c r="C177" s="52" t="s">
        <v>154</v>
      </c>
      <c r="D177" s="52" t="s">
        <v>194</v>
      </c>
      <c r="E177" s="52" t="s">
        <v>195</v>
      </c>
      <c r="F177" s="53" t="s">
        <v>196</v>
      </c>
      <c r="G177" s="52" t="s">
        <v>27</v>
      </c>
      <c r="H177" s="54">
        <v>366</v>
      </c>
      <c r="I177" s="55">
        <v>4085181</v>
      </c>
      <c r="J177" s="52" t="s">
        <v>197</v>
      </c>
    </row>
    <row r="178" spans="1:10">
      <c r="A178" s="51" t="s">
        <v>19</v>
      </c>
      <c r="B178" s="3" t="s">
        <v>153</v>
      </c>
      <c r="C178" s="52" t="s">
        <v>154</v>
      </c>
      <c r="D178" s="52" t="s">
        <v>194</v>
      </c>
      <c r="E178" s="52" t="s">
        <v>195</v>
      </c>
      <c r="F178" s="53" t="s">
        <v>196</v>
      </c>
      <c r="G178" s="52" t="s">
        <v>27</v>
      </c>
      <c r="H178" s="54">
        <v>198</v>
      </c>
      <c r="I178" s="55">
        <v>2656162</v>
      </c>
      <c r="J178" s="52" t="s">
        <v>197</v>
      </c>
    </row>
    <row r="179" spans="1:10">
      <c r="A179" s="51" t="s">
        <v>21</v>
      </c>
      <c r="B179" s="3" t="s">
        <v>153</v>
      </c>
      <c r="C179" s="52" t="s">
        <v>154</v>
      </c>
      <c r="D179" s="52" t="s">
        <v>194</v>
      </c>
      <c r="E179" s="52" t="s">
        <v>195</v>
      </c>
      <c r="F179" s="53" t="s">
        <v>196</v>
      </c>
      <c r="G179" s="52" t="s">
        <v>27</v>
      </c>
      <c r="H179" s="54">
        <v>143</v>
      </c>
      <c r="I179" s="55">
        <v>2027185</v>
      </c>
      <c r="J179" s="52" t="s">
        <v>197</v>
      </c>
    </row>
    <row r="180" spans="1:10">
      <c r="A180" s="51" t="s">
        <v>22</v>
      </c>
      <c r="B180" s="3" t="s">
        <v>153</v>
      </c>
      <c r="C180" s="52" t="s">
        <v>154</v>
      </c>
      <c r="D180" s="52" t="s">
        <v>194</v>
      </c>
      <c r="E180" s="52" t="s">
        <v>195</v>
      </c>
      <c r="F180" s="53" t="s">
        <v>196</v>
      </c>
      <c r="G180" s="52" t="s">
        <v>27</v>
      </c>
      <c r="H180" s="54">
        <v>180</v>
      </c>
      <c r="I180" s="55">
        <v>2990164</v>
      </c>
      <c r="J180" s="52" t="s">
        <v>197</v>
      </c>
    </row>
    <row r="181" spans="1:10">
      <c r="A181" s="51" t="s">
        <v>23</v>
      </c>
      <c r="B181" s="3" t="s">
        <v>153</v>
      </c>
      <c r="C181" s="52" t="s">
        <v>154</v>
      </c>
      <c r="D181" s="52" t="s">
        <v>194</v>
      </c>
      <c r="E181" s="52" t="s">
        <v>195</v>
      </c>
      <c r="F181" s="53" t="s">
        <v>196</v>
      </c>
      <c r="G181" s="52" t="s">
        <v>27</v>
      </c>
      <c r="H181" s="54">
        <v>0</v>
      </c>
      <c r="I181" s="55">
        <v>0</v>
      </c>
      <c r="J181" s="52" t="s">
        <v>198</v>
      </c>
    </row>
    <row r="182" spans="1:10">
      <c r="A182" s="51" t="s">
        <v>10</v>
      </c>
      <c r="B182" s="3" t="s">
        <v>153</v>
      </c>
      <c r="C182" s="52" t="s">
        <v>154</v>
      </c>
      <c r="D182" s="52" t="s">
        <v>194</v>
      </c>
      <c r="E182" s="52" t="s">
        <v>199</v>
      </c>
      <c r="F182" s="53" t="s">
        <v>200</v>
      </c>
      <c r="G182" s="52" t="s">
        <v>27</v>
      </c>
      <c r="H182" s="54">
        <v>448</v>
      </c>
      <c r="I182" s="55">
        <v>4617434</v>
      </c>
      <c r="J182" s="52" t="s">
        <v>197</v>
      </c>
    </row>
    <row r="183" spans="1:10">
      <c r="A183" s="51" t="s">
        <v>19</v>
      </c>
      <c r="B183" s="3" t="s">
        <v>153</v>
      </c>
      <c r="C183" s="52" t="s">
        <v>154</v>
      </c>
      <c r="D183" s="52" t="s">
        <v>194</v>
      </c>
      <c r="E183" s="52" t="s">
        <v>199</v>
      </c>
      <c r="F183" s="53" t="s">
        <v>200</v>
      </c>
      <c r="G183" s="52" t="s">
        <v>27</v>
      </c>
      <c r="H183" s="54">
        <v>202</v>
      </c>
      <c r="I183" s="55">
        <v>991884</v>
      </c>
      <c r="J183" s="52" t="s">
        <v>197</v>
      </c>
    </row>
    <row r="184" spans="1:10">
      <c r="A184" s="51" t="s">
        <v>21</v>
      </c>
      <c r="B184" s="3" t="s">
        <v>153</v>
      </c>
      <c r="C184" s="52" t="s">
        <v>154</v>
      </c>
      <c r="D184" s="52" t="s">
        <v>194</v>
      </c>
      <c r="E184" s="52" t="s">
        <v>199</v>
      </c>
      <c r="F184" s="53" t="s">
        <v>200</v>
      </c>
      <c r="G184" s="52" t="s">
        <v>27</v>
      </c>
      <c r="H184" s="54">
        <v>153</v>
      </c>
      <c r="I184" s="55">
        <v>1017649</v>
      </c>
      <c r="J184" s="52" t="s">
        <v>197</v>
      </c>
    </row>
    <row r="185" spans="1:10">
      <c r="A185" s="51" t="s">
        <v>22</v>
      </c>
      <c r="B185" s="3" t="s">
        <v>153</v>
      </c>
      <c r="C185" s="52" t="s">
        <v>154</v>
      </c>
      <c r="D185" s="52" t="s">
        <v>194</v>
      </c>
      <c r="E185" s="52" t="s">
        <v>199</v>
      </c>
      <c r="F185" s="53" t="s">
        <v>200</v>
      </c>
      <c r="G185" s="52" t="s">
        <v>27</v>
      </c>
      <c r="H185" s="54">
        <v>218</v>
      </c>
      <c r="I185" s="55">
        <v>1902161</v>
      </c>
      <c r="J185" s="52" t="s">
        <v>197</v>
      </c>
    </row>
    <row r="186" spans="1:10">
      <c r="A186" s="51" t="s">
        <v>23</v>
      </c>
      <c r="B186" s="3" t="s">
        <v>153</v>
      </c>
      <c r="C186" s="52" t="s">
        <v>154</v>
      </c>
      <c r="D186" s="52" t="s">
        <v>194</v>
      </c>
      <c r="E186" s="52" t="s">
        <v>199</v>
      </c>
      <c r="F186" s="53" t="s">
        <v>200</v>
      </c>
      <c r="G186" s="52" t="s">
        <v>27</v>
      </c>
      <c r="H186" s="54">
        <v>0</v>
      </c>
      <c r="I186" s="55">
        <v>0</v>
      </c>
      <c r="J186" s="52" t="s">
        <v>201</v>
      </c>
    </row>
    <row r="187" spans="1:10">
      <c r="A187" s="51" t="s">
        <v>10</v>
      </c>
      <c r="B187" s="3" t="s">
        <v>153</v>
      </c>
      <c r="C187" s="52" t="s">
        <v>154</v>
      </c>
      <c r="D187" s="52" t="s">
        <v>194</v>
      </c>
      <c r="E187" s="52" t="s">
        <v>202</v>
      </c>
      <c r="F187" s="53" t="s">
        <v>203</v>
      </c>
      <c r="G187" s="52" t="s">
        <v>27</v>
      </c>
      <c r="H187" s="54">
        <v>327</v>
      </c>
      <c r="I187" s="55">
        <v>763168</v>
      </c>
      <c r="J187" s="52" t="s">
        <v>204</v>
      </c>
    </row>
    <row r="188" spans="1:10">
      <c r="A188" s="51" t="s">
        <v>19</v>
      </c>
      <c r="B188" s="3" t="s">
        <v>153</v>
      </c>
      <c r="C188" s="52" t="s">
        <v>154</v>
      </c>
      <c r="D188" s="52" t="s">
        <v>194</v>
      </c>
      <c r="E188" s="52" t="s">
        <v>202</v>
      </c>
      <c r="F188" s="53" t="s">
        <v>203</v>
      </c>
      <c r="G188" s="52" t="s">
        <v>27</v>
      </c>
      <c r="H188" s="54">
        <v>324</v>
      </c>
      <c r="I188" s="55">
        <v>523295</v>
      </c>
      <c r="J188" s="52" t="s">
        <v>204</v>
      </c>
    </row>
    <row r="189" spans="1:10">
      <c r="A189" s="51" t="s">
        <v>21</v>
      </c>
      <c r="B189" s="3" t="s">
        <v>153</v>
      </c>
      <c r="C189" s="52" t="s">
        <v>154</v>
      </c>
      <c r="D189" s="52" t="s">
        <v>194</v>
      </c>
      <c r="E189" s="52" t="s">
        <v>202</v>
      </c>
      <c r="F189" s="53" t="s">
        <v>203</v>
      </c>
      <c r="G189" s="52" t="s">
        <v>27</v>
      </c>
      <c r="H189" s="54">
        <v>454</v>
      </c>
      <c r="I189" s="55">
        <v>346112</v>
      </c>
      <c r="J189" s="52" t="s">
        <v>204</v>
      </c>
    </row>
    <row r="190" spans="1:10">
      <c r="A190" s="51" t="s">
        <v>22</v>
      </c>
      <c r="B190" s="3" t="s">
        <v>153</v>
      </c>
      <c r="C190" s="52" t="s">
        <v>154</v>
      </c>
      <c r="D190" s="52" t="s">
        <v>194</v>
      </c>
      <c r="E190" s="52" t="s">
        <v>202</v>
      </c>
      <c r="F190" s="53" t="s">
        <v>203</v>
      </c>
      <c r="G190" s="52" t="s">
        <v>27</v>
      </c>
      <c r="H190" s="54">
        <v>481</v>
      </c>
      <c r="I190" s="55">
        <v>399282</v>
      </c>
      <c r="J190" s="52" t="s">
        <v>204</v>
      </c>
    </row>
    <row r="191" spans="1:10">
      <c r="A191" s="51" t="s">
        <v>23</v>
      </c>
      <c r="B191" s="3" t="s">
        <v>153</v>
      </c>
      <c r="C191" s="52" t="s">
        <v>154</v>
      </c>
      <c r="D191" s="52" t="s">
        <v>194</v>
      </c>
      <c r="E191" s="52" t="s">
        <v>202</v>
      </c>
      <c r="F191" s="53" t="s">
        <v>203</v>
      </c>
      <c r="G191" s="52" t="s">
        <v>27</v>
      </c>
      <c r="H191" s="54">
        <v>0</v>
      </c>
      <c r="I191" s="55">
        <v>0</v>
      </c>
      <c r="J191" s="52" t="s">
        <v>201</v>
      </c>
    </row>
    <row r="192" spans="1:10">
      <c r="A192" s="51" t="s">
        <v>10</v>
      </c>
      <c r="B192" s="3" t="s">
        <v>153</v>
      </c>
      <c r="C192" s="52" t="s">
        <v>154</v>
      </c>
      <c r="D192" s="52" t="s">
        <v>205</v>
      </c>
      <c r="E192" s="52" t="s">
        <v>206</v>
      </c>
      <c r="F192" s="53" t="s">
        <v>207</v>
      </c>
      <c r="G192" s="52" t="s">
        <v>27</v>
      </c>
      <c r="H192" s="54">
        <v>1213</v>
      </c>
      <c r="I192" s="55">
        <v>1174413</v>
      </c>
      <c r="J192" s="52"/>
    </row>
    <row r="193" spans="1:10">
      <c r="A193" s="51" t="s">
        <v>19</v>
      </c>
      <c r="B193" s="3" t="s">
        <v>153</v>
      </c>
      <c r="C193" s="52" t="s">
        <v>154</v>
      </c>
      <c r="D193" s="52" t="s">
        <v>205</v>
      </c>
      <c r="E193" s="52" t="s">
        <v>206</v>
      </c>
      <c r="F193" s="53" t="s">
        <v>207</v>
      </c>
      <c r="G193" s="52" t="s">
        <v>27</v>
      </c>
      <c r="H193" s="54">
        <v>974</v>
      </c>
      <c r="I193" s="55">
        <v>2324868.15</v>
      </c>
      <c r="J193" s="52"/>
    </row>
    <row r="194" spans="1:10">
      <c r="A194" s="51" t="s">
        <v>21</v>
      </c>
      <c r="B194" s="3" t="s">
        <v>153</v>
      </c>
      <c r="C194" s="52" t="s">
        <v>154</v>
      </c>
      <c r="D194" s="52" t="s">
        <v>205</v>
      </c>
      <c r="E194" s="52" t="s">
        <v>206</v>
      </c>
      <c r="F194" s="53" t="s">
        <v>207</v>
      </c>
      <c r="G194" s="52" t="s">
        <v>27</v>
      </c>
      <c r="H194" s="54">
        <v>1481</v>
      </c>
      <c r="I194" s="55">
        <v>2473724</v>
      </c>
      <c r="J194" s="52"/>
    </row>
    <row r="195" spans="1:10">
      <c r="A195" s="51" t="s">
        <v>22</v>
      </c>
      <c r="B195" s="3" t="s">
        <v>153</v>
      </c>
      <c r="C195" s="52" t="s">
        <v>154</v>
      </c>
      <c r="D195" s="52" t="s">
        <v>205</v>
      </c>
      <c r="E195" s="52" t="s">
        <v>206</v>
      </c>
      <c r="F195" s="53" t="s">
        <v>207</v>
      </c>
      <c r="G195" s="52" t="s">
        <v>27</v>
      </c>
      <c r="H195" s="54">
        <v>2265</v>
      </c>
      <c r="I195" s="55">
        <v>2834206</v>
      </c>
      <c r="J195" s="52"/>
    </row>
    <row r="196" spans="1:10">
      <c r="A196" s="51" t="s">
        <v>23</v>
      </c>
      <c r="B196" s="3" t="s">
        <v>153</v>
      </c>
      <c r="C196" s="52" t="s">
        <v>154</v>
      </c>
      <c r="D196" s="52" t="s">
        <v>205</v>
      </c>
      <c r="E196" s="52" t="s">
        <v>206</v>
      </c>
      <c r="F196" s="53" t="s">
        <v>207</v>
      </c>
      <c r="G196" s="52" t="s">
        <v>27</v>
      </c>
      <c r="H196" s="54">
        <v>1414</v>
      </c>
      <c r="I196" s="55">
        <v>2649273</v>
      </c>
      <c r="J196" s="52"/>
    </row>
    <row r="197" spans="1:10">
      <c r="A197" s="51" t="s">
        <v>10</v>
      </c>
      <c r="B197" s="3" t="s">
        <v>153</v>
      </c>
      <c r="C197" s="52" t="s">
        <v>154</v>
      </c>
      <c r="D197" s="52" t="s">
        <v>205</v>
      </c>
      <c r="E197" s="52" t="s">
        <v>208</v>
      </c>
      <c r="F197" s="53" t="s">
        <v>209</v>
      </c>
      <c r="G197" s="52" t="s">
        <v>27</v>
      </c>
      <c r="H197" s="54">
        <v>277</v>
      </c>
      <c r="I197" s="55">
        <v>97304</v>
      </c>
      <c r="J197" s="52"/>
    </row>
    <row r="198" spans="1:10">
      <c r="A198" s="51" t="s">
        <v>19</v>
      </c>
      <c r="B198" s="3" t="s">
        <v>153</v>
      </c>
      <c r="C198" s="52" t="s">
        <v>154</v>
      </c>
      <c r="D198" s="52" t="s">
        <v>205</v>
      </c>
      <c r="E198" s="52" t="s">
        <v>208</v>
      </c>
      <c r="F198" s="53" t="s">
        <v>209</v>
      </c>
      <c r="G198" s="52" t="s">
        <v>27</v>
      </c>
      <c r="H198" s="54">
        <v>835</v>
      </c>
      <c r="I198" s="55">
        <v>994887.56</v>
      </c>
      <c r="J198" s="52"/>
    </row>
    <row r="199" spans="1:10">
      <c r="A199" s="51" t="s">
        <v>21</v>
      </c>
      <c r="B199" s="3" t="s">
        <v>153</v>
      </c>
      <c r="C199" s="52" t="s">
        <v>154</v>
      </c>
      <c r="D199" s="52" t="s">
        <v>205</v>
      </c>
      <c r="E199" s="52" t="s">
        <v>208</v>
      </c>
      <c r="F199" s="53" t="s">
        <v>209</v>
      </c>
      <c r="G199" s="52" t="s">
        <v>27</v>
      </c>
      <c r="H199" s="54">
        <v>346</v>
      </c>
      <c r="I199" s="55">
        <v>1097915</v>
      </c>
      <c r="J199" s="52"/>
    </row>
    <row r="200" spans="1:10">
      <c r="A200" s="51" t="s">
        <v>22</v>
      </c>
      <c r="B200" s="3" t="s">
        <v>153</v>
      </c>
      <c r="C200" s="52" t="s">
        <v>154</v>
      </c>
      <c r="D200" s="52" t="s">
        <v>205</v>
      </c>
      <c r="E200" s="52" t="s">
        <v>208</v>
      </c>
      <c r="F200" s="53" t="s">
        <v>209</v>
      </c>
      <c r="G200" s="52" t="s">
        <v>27</v>
      </c>
      <c r="H200" s="54">
        <v>356</v>
      </c>
      <c r="I200" s="55">
        <v>478828</v>
      </c>
      <c r="J200" s="52"/>
    </row>
    <row r="201" spans="1:10">
      <c r="A201" s="51" t="s">
        <v>23</v>
      </c>
      <c r="B201" s="3" t="s">
        <v>153</v>
      </c>
      <c r="C201" s="52" t="s">
        <v>154</v>
      </c>
      <c r="D201" s="52" t="s">
        <v>205</v>
      </c>
      <c r="E201" s="52" t="s">
        <v>208</v>
      </c>
      <c r="F201" s="53" t="s">
        <v>209</v>
      </c>
      <c r="G201" s="52" t="s">
        <v>27</v>
      </c>
      <c r="H201" s="54">
        <v>391</v>
      </c>
      <c r="I201" s="55">
        <v>563687</v>
      </c>
      <c r="J201" s="52"/>
    </row>
    <row r="202" spans="1:10">
      <c r="A202" s="51" t="s">
        <v>19</v>
      </c>
      <c r="B202" s="3" t="s">
        <v>153</v>
      </c>
      <c r="C202" s="52" t="s">
        <v>154</v>
      </c>
      <c r="D202" s="52" t="s">
        <v>210</v>
      </c>
      <c r="E202" s="52" t="s">
        <v>211</v>
      </c>
      <c r="F202" s="53" t="s">
        <v>212</v>
      </c>
      <c r="G202" s="52" t="s">
        <v>16</v>
      </c>
      <c r="H202" s="54">
        <v>15</v>
      </c>
      <c r="I202" s="55">
        <v>23323</v>
      </c>
      <c r="J202" s="52"/>
    </row>
    <row r="203" spans="1:10">
      <c r="A203" s="51" t="s">
        <v>21</v>
      </c>
      <c r="B203" s="3" t="s">
        <v>153</v>
      </c>
      <c r="C203" s="52" t="s">
        <v>154</v>
      </c>
      <c r="D203" s="52" t="s">
        <v>210</v>
      </c>
      <c r="E203" s="52" t="s">
        <v>211</v>
      </c>
      <c r="F203" s="53" t="s">
        <v>213</v>
      </c>
      <c r="G203" s="52" t="s">
        <v>16</v>
      </c>
      <c r="H203" s="54">
        <v>271</v>
      </c>
      <c r="I203" s="55">
        <v>346870.77</v>
      </c>
      <c r="J203" s="52"/>
    </row>
    <row r="204" spans="1:10">
      <c r="A204" s="51" t="s">
        <v>22</v>
      </c>
      <c r="B204" s="3" t="s">
        <v>153</v>
      </c>
      <c r="C204" s="52" t="s">
        <v>154</v>
      </c>
      <c r="D204" s="52" t="s">
        <v>210</v>
      </c>
      <c r="E204" s="52" t="s">
        <v>211</v>
      </c>
      <c r="F204" s="53" t="s">
        <v>213</v>
      </c>
      <c r="G204" s="52" t="s">
        <v>16</v>
      </c>
      <c r="H204" s="54">
        <v>225</v>
      </c>
      <c r="I204" s="55">
        <v>257560</v>
      </c>
      <c r="J204" s="52"/>
    </row>
    <row r="205" spans="1:10">
      <c r="A205" s="51" t="s">
        <v>23</v>
      </c>
      <c r="B205" s="3" t="s">
        <v>153</v>
      </c>
      <c r="C205" s="52" t="s">
        <v>154</v>
      </c>
      <c r="D205" s="52" t="s">
        <v>210</v>
      </c>
      <c r="E205" s="52" t="s">
        <v>211</v>
      </c>
      <c r="F205" s="53" t="s">
        <v>213</v>
      </c>
      <c r="G205" s="52" t="s">
        <v>16</v>
      </c>
      <c r="H205" s="54">
        <v>51</v>
      </c>
      <c r="I205" s="55">
        <v>106511</v>
      </c>
      <c r="J205" s="52"/>
    </row>
    <row r="206" spans="1:10">
      <c r="A206" s="51" t="s">
        <v>19</v>
      </c>
      <c r="B206" s="3" t="s">
        <v>153</v>
      </c>
      <c r="C206" s="52" t="s">
        <v>154</v>
      </c>
      <c r="D206" s="52" t="s">
        <v>210</v>
      </c>
      <c r="E206" s="52" t="s">
        <v>214</v>
      </c>
      <c r="F206" s="53" t="s">
        <v>215</v>
      </c>
      <c r="G206" s="52" t="s">
        <v>16</v>
      </c>
      <c r="H206" s="54">
        <v>1497</v>
      </c>
      <c r="I206" s="55">
        <v>2271840.29</v>
      </c>
      <c r="J206" s="52"/>
    </row>
    <row r="207" spans="1:10">
      <c r="A207" s="51" t="s">
        <v>21</v>
      </c>
      <c r="B207" s="3" t="s">
        <v>153</v>
      </c>
      <c r="C207" s="52" t="s">
        <v>154</v>
      </c>
      <c r="D207" s="52" t="s">
        <v>210</v>
      </c>
      <c r="E207" s="52" t="s">
        <v>214</v>
      </c>
      <c r="F207" s="53" t="s">
        <v>215</v>
      </c>
      <c r="G207" s="52" t="s">
        <v>16</v>
      </c>
      <c r="H207" s="54">
        <v>1764</v>
      </c>
      <c r="I207" s="55">
        <v>2557719.8199999998</v>
      </c>
      <c r="J207" s="52"/>
    </row>
    <row r="208" spans="1:10">
      <c r="A208" s="51" t="s">
        <v>22</v>
      </c>
      <c r="B208" s="3" t="s">
        <v>153</v>
      </c>
      <c r="C208" s="52" t="s">
        <v>154</v>
      </c>
      <c r="D208" s="52" t="s">
        <v>210</v>
      </c>
      <c r="E208" s="52" t="s">
        <v>214</v>
      </c>
      <c r="F208" s="53" t="s">
        <v>215</v>
      </c>
      <c r="G208" s="52" t="s">
        <v>16</v>
      </c>
      <c r="H208" s="54">
        <v>1727</v>
      </c>
      <c r="I208" s="55">
        <v>2366433.7200000002</v>
      </c>
      <c r="J208" s="52"/>
    </row>
    <row r="209" spans="1:10">
      <c r="A209" s="51" t="s">
        <v>23</v>
      </c>
      <c r="B209" s="3" t="s">
        <v>153</v>
      </c>
      <c r="C209" s="52" t="s">
        <v>154</v>
      </c>
      <c r="D209" s="52" t="s">
        <v>210</v>
      </c>
      <c r="E209" s="52" t="s">
        <v>214</v>
      </c>
      <c r="F209" s="53" t="s">
        <v>215</v>
      </c>
      <c r="G209" s="52" t="s">
        <v>16</v>
      </c>
      <c r="H209" s="54">
        <v>1744</v>
      </c>
      <c r="I209" s="55">
        <v>2655970.9300000002</v>
      </c>
      <c r="J209" s="52"/>
    </row>
    <row r="210" spans="1:10">
      <c r="A210" s="51" t="s">
        <v>22</v>
      </c>
      <c r="B210" s="3" t="s">
        <v>153</v>
      </c>
      <c r="C210" s="52" t="s">
        <v>154</v>
      </c>
      <c r="D210" s="52" t="s">
        <v>210</v>
      </c>
      <c r="E210" s="52" t="s">
        <v>216</v>
      </c>
      <c r="F210" s="53" t="s">
        <v>217</v>
      </c>
      <c r="G210" s="52" t="s">
        <v>16</v>
      </c>
      <c r="H210" s="54">
        <v>150</v>
      </c>
      <c r="I210" s="55">
        <v>855000</v>
      </c>
      <c r="J210" s="52" t="s">
        <v>218</v>
      </c>
    </row>
    <row r="211" spans="1:10">
      <c r="A211" s="51" t="s">
        <v>21</v>
      </c>
      <c r="B211" s="3" t="s">
        <v>153</v>
      </c>
      <c r="C211" s="52" t="s">
        <v>154</v>
      </c>
      <c r="D211" s="52" t="s">
        <v>210</v>
      </c>
      <c r="E211" s="52" t="s">
        <v>219</v>
      </c>
      <c r="F211" s="53" t="s">
        <v>217</v>
      </c>
      <c r="G211" s="52" t="s">
        <v>16</v>
      </c>
      <c r="H211" s="54">
        <v>200</v>
      </c>
      <c r="I211" s="55">
        <v>1600000</v>
      </c>
      <c r="J211" s="52" t="s">
        <v>218</v>
      </c>
    </row>
    <row r="212" spans="1:10">
      <c r="A212" s="51" t="s">
        <v>22</v>
      </c>
      <c r="B212" s="3" t="s">
        <v>153</v>
      </c>
      <c r="C212" s="52" t="s">
        <v>154</v>
      </c>
      <c r="D212" s="52" t="s">
        <v>210</v>
      </c>
      <c r="E212" s="52" t="s">
        <v>219</v>
      </c>
      <c r="F212" s="53" t="s">
        <v>217</v>
      </c>
      <c r="G212" s="52" t="s">
        <v>16</v>
      </c>
      <c r="H212" s="54">
        <v>200</v>
      </c>
      <c r="I212" s="55">
        <v>2363756</v>
      </c>
      <c r="J212" s="52" t="s">
        <v>218</v>
      </c>
    </row>
    <row r="213" spans="1:10">
      <c r="A213" s="51" t="s">
        <v>23</v>
      </c>
      <c r="B213" s="3" t="s">
        <v>153</v>
      </c>
      <c r="C213" s="52" t="s">
        <v>154</v>
      </c>
      <c r="D213" s="52" t="s">
        <v>86</v>
      </c>
      <c r="E213" s="52" t="s">
        <v>86</v>
      </c>
      <c r="F213" s="53" t="s">
        <v>86</v>
      </c>
      <c r="G213" s="52" t="s">
        <v>86</v>
      </c>
      <c r="H213" s="54">
        <v>0</v>
      </c>
      <c r="I213" s="55">
        <v>0</v>
      </c>
      <c r="J213" s="52" t="s">
        <v>220</v>
      </c>
    </row>
    <row r="214" spans="1:10">
      <c r="A214" s="51" t="s">
        <v>21</v>
      </c>
      <c r="B214" s="3" t="s">
        <v>153</v>
      </c>
      <c r="C214" s="52" t="s">
        <v>154</v>
      </c>
      <c r="D214" s="52" t="s">
        <v>210</v>
      </c>
      <c r="E214" s="52" t="s">
        <v>221</v>
      </c>
      <c r="F214" s="53" t="s">
        <v>217</v>
      </c>
      <c r="G214" s="52" t="s">
        <v>16</v>
      </c>
      <c r="H214" s="54">
        <v>1</v>
      </c>
      <c r="I214" s="55">
        <v>12440</v>
      </c>
      <c r="J214" s="52"/>
    </row>
    <row r="215" spans="1:10">
      <c r="A215" s="51" t="s">
        <v>21</v>
      </c>
      <c r="B215" s="3" t="s">
        <v>153</v>
      </c>
      <c r="C215" s="52" t="s">
        <v>154</v>
      </c>
      <c r="D215" s="52" t="s">
        <v>210</v>
      </c>
      <c r="E215" s="52" t="s">
        <v>222</v>
      </c>
      <c r="F215" s="53" t="s">
        <v>223</v>
      </c>
      <c r="G215" s="52" t="s">
        <v>16</v>
      </c>
      <c r="H215" s="54">
        <v>2</v>
      </c>
      <c r="I215" s="55">
        <v>5582.01</v>
      </c>
      <c r="J215" s="52"/>
    </row>
    <row r="216" spans="1:10">
      <c r="A216" s="51" t="s">
        <v>22</v>
      </c>
      <c r="B216" s="3" t="s">
        <v>153</v>
      </c>
      <c r="C216" s="52" t="s">
        <v>154</v>
      </c>
      <c r="D216" s="52" t="s">
        <v>210</v>
      </c>
      <c r="E216" s="52" t="s">
        <v>224</v>
      </c>
      <c r="F216" s="53" t="s">
        <v>223</v>
      </c>
      <c r="G216" s="52" t="s">
        <v>16</v>
      </c>
      <c r="H216" s="54">
        <v>1</v>
      </c>
      <c r="I216" s="55">
        <v>3600</v>
      </c>
      <c r="J216" s="52"/>
    </row>
    <row r="217" spans="1:10">
      <c r="A217" s="51" t="s">
        <v>22</v>
      </c>
      <c r="B217" s="3" t="s">
        <v>153</v>
      </c>
      <c r="C217" s="52" t="s">
        <v>154</v>
      </c>
      <c r="D217" s="52" t="s">
        <v>210</v>
      </c>
      <c r="E217" s="52" t="s">
        <v>221</v>
      </c>
      <c r="F217" s="53" t="s">
        <v>217</v>
      </c>
      <c r="G217" s="52" t="s">
        <v>16</v>
      </c>
      <c r="H217" s="54">
        <v>4</v>
      </c>
      <c r="I217" s="55">
        <v>43200</v>
      </c>
      <c r="J217" s="52"/>
    </row>
    <row r="218" spans="1:10">
      <c r="A218" s="51" t="s">
        <v>23</v>
      </c>
      <c r="B218" s="3" t="s">
        <v>153</v>
      </c>
      <c r="C218" s="52" t="s">
        <v>154</v>
      </c>
      <c r="D218" s="52" t="s">
        <v>210</v>
      </c>
      <c r="E218" s="52" t="s">
        <v>221</v>
      </c>
      <c r="F218" s="53" t="s">
        <v>217</v>
      </c>
      <c r="G218" s="52" t="s">
        <v>16</v>
      </c>
      <c r="H218" s="54">
        <v>3</v>
      </c>
      <c r="I218" s="55">
        <v>30900</v>
      </c>
      <c r="J218" s="52"/>
    </row>
    <row r="219" spans="1:10">
      <c r="A219" s="51" t="s">
        <v>10</v>
      </c>
      <c r="B219" s="3" t="s">
        <v>153</v>
      </c>
      <c r="C219" s="52" t="s">
        <v>154</v>
      </c>
      <c r="D219" s="52" t="s">
        <v>225</v>
      </c>
      <c r="E219" s="52" t="s">
        <v>226</v>
      </c>
      <c r="F219" s="53" t="s">
        <v>227</v>
      </c>
      <c r="G219" s="52" t="s">
        <v>27</v>
      </c>
      <c r="H219" s="54">
        <v>79000</v>
      </c>
      <c r="I219" s="55">
        <v>111116559</v>
      </c>
      <c r="J219" s="52"/>
    </row>
    <row r="220" spans="1:10">
      <c r="A220" s="51" t="s">
        <v>19</v>
      </c>
      <c r="B220" s="3" t="s">
        <v>153</v>
      </c>
      <c r="C220" s="52" t="s">
        <v>154</v>
      </c>
      <c r="D220" s="52" t="s">
        <v>225</v>
      </c>
      <c r="E220" s="52" t="s">
        <v>226</v>
      </c>
      <c r="F220" s="53" t="s">
        <v>227</v>
      </c>
      <c r="G220" s="52" t="s">
        <v>27</v>
      </c>
      <c r="H220" s="54">
        <v>3950</v>
      </c>
      <c r="I220" s="55">
        <v>3111963</v>
      </c>
      <c r="J220" s="52"/>
    </row>
    <row r="221" spans="1:10">
      <c r="A221" s="51" t="s">
        <v>21</v>
      </c>
      <c r="B221" s="3" t="s">
        <v>153</v>
      </c>
      <c r="C221" s="52" t="s">
        <v>154</v>
      </c>
      <c r="D221" s="52" t="s">
        <v>225</v>
      </c>
      <c r="E221" s="52" t="s">
        <v>226</v>
      </c>
      <c r="F221" s="53" t="s">
        <v>227</v>
      </c>
      <c r="G221" s="52" t="s">
        <v>27</v>
      </c>
      <c r="H221" s="54">
        <v>71000</v>
      </c>
      <c r="I221" s="55">
        <v>106092057</v>
      </c>
      <c r="J221" s="52"/>
    </row>
    <row r="222" spans="1:10">
      <c r="A222" s="51" t="s">
        <v>22</v>
      </c>
      <c r="B222" s="3" t="s">
        <v>153</v>
      </c>
      <c r="C222" s="52" t="s">
        <v>154</v>
      </c>
      <c r="D222" s="52" t="s">
        <v>225</v>
      </c>
      <c r="E222" s="52" t="s">
        <v>226</v>
      </c>
      <c r="F222" s="53" t="s">
        <v>227</v>
      </c>
      <c r="G222" s="52" t="s">
        <v>27</v>
      </c>
      <c r="H222" s="54">
        <v>74000</v>
      </c>
      <c r="I222" s="55">
        <v>236260941</v>
      </c>
      <c r="J222" s="52"/>
    </row>
    <row r="223" spans="1:10">
      <c r="A223" s="51" t="s">
        <v>23</v>
      </c>
      <c r="B223" s="3" t="s">
        <v>153</v>
      </c>
      <c r="C223" s="52" t="s">
        <v>154</v>
      </c>
      <c r="D223" s="52" t="s">
        <v>225</v>
      </c>
      <c r="E223" s="52" t="s">
        <v>226</v>
      </c>
      <c r="F223" s="53" t="s">
        <v>227</v>
      </c>
      <c r="G223" s="52" t="s">
        <v>27</v>
      </c>
      <c r="H223" s="54">
        <v>75354</v>
      </c>
      <c r="I223" s="55">
        <v>157861175.02000001</v>
      </c>
      <c r="J223" s="52"/>
    </row>
    <row r="224" spans="1:10">
      <c r="A224" s="51" t="s">
        <v>23</v>
      </c>
      <c r="B224" s="3" t="s">
        <v>153</v>
      </c>
      <c r="C224" s="52" t="s">
        <v>154</v>
      </c>
      <c r="D224" s="52" t="s">
        <v>18</v>
      </c>
      <c r="E224" s="52" t="s">
        <v>228</v>
      </c>
      <c r="F224" s="53" t="s">
        <v>229</v>
      </c>
      <c r="G224" s="53" t="s">
        <v>16</v>
      </c>
      <c r="H224" s="54">
        <v>20000</v>
      </c>
      <c r="I224" s="55">
        <v>20000000</v>
      </c>
      <c r="J224" s="52"/>
    </row>
    <row r="225" spans="1:10">
      <c r="A225" s="51" t="s">
        <v>10</v>
      </c>
      <c r="B225" s="3" t="s">
        <v>230</v>
      </c>
      <c r="C225" s="52" t="s">
        <v>231</v>
      </c>
      <c r="D225" s="52" t="s">
        <v>232</v>
      </c>
      <c r="E225" s="52" t="s">
        <v>233</v>
      </c>
      <c r="F225" s="53" t="s">
        <v>234</v>
      </c>
      <c r="G225" s="52" t="s">
        <v>16</v>
      </c>
      <c r="H225" s="54">
        <v>104007</v>
      </c>
      <c r="I225" s="55">
        <v>4062735944</v>
      </c>
      <c r="J225" s="52" t="s">
        <v>235</v>
      </c>
    </row>
    <row r="226" spans="1:10">
      <c r="A226" s="51" t="s">
        <v>19</v>
      </c>
      <c r="B226" s="3" t="s">
        <v>230</v>
      </c>
      <c r="C226" s="52" t="s">
        <v>231</v>
      </c>
      <c r="D226" s="52" t="s">
        <v>232</v>
      </c>
      <c r="E226" s="52" t="s">
        <v>233</v>
      </c>
      <c r="F226" s="53" t="s">
        <v>234</v>
      </c>
      <c r="G226" s="52" t="s">
        <v>16</v>
      </c>
      <c r="H226" s="54">
        <v>109132</v>
      </c>
      <c r="I226" s="55">
        <v>4236563433</v>
      </c>
      <c r="J226" s="52" t="s">
        <v>235</v>
      </c>
    </row>
    <row r="227" spans="1:10">
      <c r="A227" s="51" t="s">
        <v>21</v>
      </c>
      <c r="B227" s="3" t="s">
        <v>230</v>
      </c>
      <c r="C227" s="52" t="s">
        <v>231</v>
      </c>
      <c r="D227" s="52" t="s">
        <v>232</v>
      </c>
      <c r="E227" s="52" t="s">
        <v>233</v>
      </c>
      <c r="F227" s="53" t="s">
        <v>234</v>
      </c>
      <c r="G227" s="52" t="s">
        <v>16</v>
      </c>
      <c r="H227" s="54">
        <v>108613</v>
      </c>
      <c r="I227" s="55">
        <v>4248407033</v>
      </c>
      <c r="J227" s="52" t="s">
        <v>235</v>
      </c>
    </row>
    <row r="228" spans="1:10">
      <c r="A228" s="51" t="s">
        <v>22</v>
      </c>
      <c r="B228" s="3" t="s">
        <v>230</v>
      </c>
      <c r="C228" s="52" t="s">
        <v>231</v>
      </c>
      <c r="D228" s="52" t="s">
        <v>232</v>
      </c>
      <c r="E228" s="52" t="s">
        <v>233</v>
      </c>
      <c r="F228" s="53" t="s">
        <v>234</v>
      </c>
      <c r="G228" s="52" t="s">
        <v>16</v>
      </c>
      <c r="H228" s="54">
        <v>111735</v>
      </c>
      <c r="I228" s="55">
        <v>4353475734</v>
      </c>
      <c r="J228" s="52" t="s">
        <v>235</v>
      </c>
    </row>
    <row r="229" spans="1:10" ht="16.5" customHeight="1">
      <c r="A229" s="51" t="s">
        <v>23</v>
      </c>
      <c r="B229" s="3" t="s">
        <v>230</v>
      </c>
      <c r="C229" s="52" t="s">
        <v>231</v>
      </c>
      <c r="D229" s="52" t="s">
        <v>232</v>
      </c>
      <c r="E229" s="52" t="s">
        <v>233</v>
      </c>
      <c r="F229" s="53" t="s">
        <v>234</v>
      </c>
      <c r="G229" s="52" t="s">
        <v>16</v>
      </c>
      <c r="H229" s="54">
        <v>114242</v>
      </c>
      <c r="I229" s="55">
        <v>4059421287</v>
      </c>
      <c r="J229" s="52" t="s">
        <v>236</v>
      </c>
    </row>
    <row r="230" spans="1:10">
      <c r="A230" s="51" t="s">
        <v>10</v>
      </c>
      <c r="B230" s="3" t="s">
        <v>230</v>
      </c>
      <c r="C230" s="52" t="s">
        <v>231</v>
      </c>
      <c r="D230" s="52" t="s">
        <v>232</v>
      </c>
      <c r="E230" s="52" t="s">
        <v>237</v>
      </c>
      <c r="F230" s="53" t="s">
        <v>238</v>
      </c>
      <c r="G230" s="52" t="s">
        <v>16</v>
      </c>
      <c r="H230" s="54">
        <v>18942</v>
      </c>
      <c r="I230" s="55">
        <v>488250684</v>
      </c>
      <c r="J230" s="52" t="s">
        <v>239</v>
      </c>
    </row>
    <row r="231" spans="1:10">
      <c r="A231" s="51" t="s">
        <v>19</v>
      </c>
      <c r="B231" s="3" t="s">
        <v>230</v>
      </c>
      <c r="C231" s="52" t="s">
        <v>231</v>
      </c>
      <c r="D231" s="52" t="s">
        <v>232</v>
      </c>
      <c r="E231" s="52" t="s">
        <v>237</v>
      </c>
      <c r="F231" s="53" t="s">
        <v>238</v>
      </c>
      <c r="G231" s="52" t="s">
        <v>16</v>
      </c>
      <c r="H231" s="54">
        <v>18851</v>
      </c>
      <c r="I231" s="55">
        <v>353121459</v>
      </c>
      <c r="J231" s="52" t="s">
        <v>239</v>
      </c>
    </row>
    <row r="232" spans="1:10">
      <c r="A232" s="51" t="s">
        <v>21</v>
      </c>
      <c r="B232" s="3" t="s">
        <v>230</v>
      </c>
      <c r="C232" s="52" t="s">
        <v>231</v>
      </c>
      <c r="D232" s="52" t="s">
        <v>232</v>
      </c>
      <c r="E232" s="52" t="s">
        <v>237</v>
      </c>
      <c r="F232" s="53" t="s">
        <v>238</v>
      </c>
      <c r="G232" s="52" t="s">
        <v>16</v>
      </c>
      <c r="H232" s="54">
        <v>16993</v>
      </c>
      <c r="I232" s="55">
        <v>319997585</v>
      </c>
      <c r="J232" s="52" t="s">
        <v>239</v>
      </c>
    </row>
    <row r="233" spans="1:10">
      <c r="A233" s="51" t="s">
        <v>22</v>
      </c>
      <c r="B233" s="3" t="s">
        <v>230</v>
      </c>
      <c r="C233" s="52" t="s">
        <v>231</v>
      </c>
      <c r="D233" s="52" t="s">
        <v>232</v>
      </c>
      <c r="E233" s="52" t="s">
        <v>237</v>
      </c>
      <c r="F233" s="53" t="s">
        <v>238</v>
      </c>
      <c r="G233" s="52" t="s">
        <v>16</v>
      </c>
      <c r="H233" s="54">
        <v>16269</v>
      </c>
      <c r="I233" s="55">
        <v>308649411</v>
      </c>
      <c r="J233" s="52" t="s">
        <v>239</v>
      </c>
    </row>
    <row r="234" spans="1:10">
      <c r="A234" s="51" t="s">
        <v>23</v>
      </c>
      <c r="B234" s="3" t="s">
        <v>230</v>
      </c>
      <c r="C234" s="52" t="s">
        <v>231</v>
      </c>
      <c r="D234" s="52" t="s">
        <v>232</v>
      </c>
      <c r="E234" s="52" t="s">
        <v>237</v>
      </c>
      <c r="F234" s="53" t="s">
        <v>238</v>
      </c>
      <c r="G234" s="52" t="s">
        <v>16</v>
      </c>
      <c r="H234" s="54">
        <v>15902</v>
      </c>
      <c r="I234" s="55">
        <v>197102884</v>
      </c>
      <c r="J234" s="52" t="s">
        <v>239</v>
      </c>
    </row>
    <row r="235" spans="1:10">
      <c r="A235" s="51" t="s">
        <v>10</v>
      </c>
      <c r="B235" s="3" t="s">
        <v>230</v>
      </c>
      <c r="C235" s="52" t="s">
        <v>231</v>
      </c>
      <c r="D235" s="52" t="s">
        <v>232</v>
      </c>
      <c r="E235" s="52" t="s">
        <v>240</v>
      </c>
      <c r="F235" s="53" t="s">
        <v>241</v>
      </c>
      <c r="G235" s="52" t="s">
        <v>16</v>
      </c>
      <c r="H235" s="54">
        <v>23077</v>
      </c>
      <c r="I235" s="55">
        <v>577149092</v>
      </c>
      <c r="J235" s="52" t="s">
        <v>242</v>
      </c>
    </row>
    <row r="236" spans="1:10">
      <c r="A236" s="51" t="s">
        <v>19</v>
      </c>
      <c r="B236" s="3" t="s">
        <v>230</v>
      </c>
      <c r="C236" s="52" t="s">
        <v>231</v>
      </c>
      <c r="D236" s="52" t="s">
        <v>232</v>
      </c>
      <c r="E236" s="52" t="s">
        <v>240</v>
      </c>
      <c r="F236" s="53" t="s">
        <v>241</v>
      </c>
      <c r="G236" s="52" t="s">
        <v>16</v>
      </c>
      <c r="H236" s="54">
        <v>22856</v>
      </c>
      <c r="I236" s="55">
        <v>581427009</v>
      </c>
      <c r="J236" s="52" t="s">
        <v>242</v>
      </c>
    </row>
    <row r="237" spans="1:10">
      <c r="A237" s="51" t="s">
        <v>21</v>
      </c>
      <c r="B237" s="3" t="s">
        <v>230</v>
      </c>
      <c r="C237" s="52" t="s">
        <v>231</v>
      </c>
      <c r="D237" s="52" t="s">
        <v>232</v>
      </c>
      <c r="E237" s="52" t="s">
        <v>240</v>
      </c>
      <c r="F237" s="53" t="s">
        <v>241</v>
      </c>
      <c r="G237" s="52" t="s">
        <v>16</v>
      </c>
      <c r="H237" s="54">
        <v>22055</v>
      </c>
      <c r="I237" s="55">
        <v>560552038</v>
      </c>
      <c r="J237" s="52" t="s">
        <v>242</v>
      </c>
    </row>
    <row r="238" spans="1:10">
      <c r="A238" s="51" t="s">
        <v>22</v>
      </c>
      <c r="B238" s="3" t="s">
        <v>230</v>
      </c>
      <c r="C238" s="52" t="s">
        <v>231</v>
      </c>
      <c r="D238" s="52" t="s">
        <v>232</v>
      </c>
      <c r="E238" s="52" t="s">
        <v>240</v>
      </c>
      <c r="F238" s="53" t="s">
        <v>241</v>
      </c>
      <c r="G238" s="52" t="s">
        <v>16</v>
      </c>
      <c r="H238" s="54">
        <v>21828</v>
      </c>
      <c r="I238" s="55">
        <v>551955238</v>
      </c>
      <c r="J238" s="52" t="s">
        <v>242</v>
      </c>
    </row>
    <row r="239" spans="1:10">
      <c r="A239" s="51" t="s">
        <v>23</v>
      </c>
      <c r="B239" s="3" t="s">
        <v>230</v>
      </c>
      <c r="C239" s="52" t="s">
        <v>231</v>
      </c>
      <c r="D239" s="52" t="s">
        <v>232</v>
      </c>
      <c r="E239" s="52" t="s">
        <v>240</v>
      </c>
      <c r="F239" s="53" t="s">
        <v>241</v>
      </c>
      <c r="G239" s="52" t="s">
        <v>16</v>
      </c>
      <c r="H239" s="54">
        <v>21639</v>
      </c>
      <c r="I239" s="55">
        <v>366800288</v>
      </c>
      <c r="J239" s="52" t="s">
        <v>242</v>
      </c>
    </row>
    <row r="240" spans="1:10">
      <c r="A240" s="51" t="s">
        <v>10</v>
      </c>
      <c r="B240" s="3" t="s">
        <v>230</v>
      </c>
      <c r="C240" s="52" t="s">
        <v>231</v>
      </c>
      <c r="D240" s="52" t="s">
        <v>232</v>
      </c>
      <c r="E240" s="52" t="s">
        <v>243</v>
      </c>
      <c r="F240" s="53" t="s">
        <v>244</v>
      </c>
      <c r="G240" s="52" t="s">
        <v>16</v>
      </c>
      <c r="H240" s="54">
        <v>2134</v>
      </c>
      <c r="I240" s="55">
        <v>35924990</v>
      </c>
      <c r="J240" s="52" t="s">
        <v>245</v>
      </c>
    </row>
    <row r="241" spans="1:10">
      <c r="A241" s="51" t="s">
        <v>19</v>
      </c>
      <c r="B241" s="3" t="s">
        <v>230</v>
      </c>
      <c r="C241" s="52" t="s">
        <v>231</v>
      </c>
      <c r="D241" s="52" t="s">
        <v>232</v>
      </c>
      <c r="E241" s="52" t="s">
        <v>243</v>
      </c>
      <c r="F241" s="53" t="s">
        <v>244</v>
      </c>
      <c r="G241" s="52" t="s">
        <v>16</v>
      </c>
      <c r="H241" s="54">
        <v>2558</v>
      </c>
      <c r="I241" s="55">
        <v>41176190</v>
      </c>
      <c r="J241" s="52" t="s">
        <v>245</v>
      </c>
    </row>
    <row r="242" spans="1:10">
      <c r="A242" s="51" t="s">
        <v>21</v>
      </c>
      <c r="B242" s="3" t="s">
        <v>230</v>
      </c>
      <c r="C242" s="52" t="s">
        <v>231</v>
      </c>
      <c r="D242" s="52" t="s">
        <v>232</v>
      </c>
      <c r="E242" s="52" t="s">
        <v>243</v>
      </c>
      <c r="F242" s="53" t="s">
        <v>244</v>
      </c>
      <c r="G242" s="52" t="s">
        <v>16</v>
      </c>
      <c r="H242" s="54">
        <v>2956</v>
      </c>
      <c r="I242" s="55">
        <v>54511550</v>
      </c>
      <c r="J242" s="52" t="s">
        <v>245</v>
      </c>
    </row>
    <row r="243" spans="1:10">
      <c r="A243" s="51" t="s">
        <v>22</v>
      </c>
      <c r="B243" s="3" t="s">
        <v>230</v>
      </c>
      <c r="C243" s="52" t="s">
        <v>231</v>
      </c>
      <c r="D243" s="52" t="s">
        <v>232</v>
      </c>
      <c r="E243" s="52" t="s">
        <v>243</v>
      </c>
      <c r="F243" s="53" t="s">
        <v>244</v>
      </c>
      <c r="G243" s="52" t="s">
        <v>16</v>
      </c>
      <c r="H243" s="54">
        <v>3483</v>
      </c>
      <c r="I243" s="55">
        <v>64299945</v>
      </c>
      <c r="J243" s="52" t="s">
        <v>245</v>
      </c>
    </row>
    <row r="244" spans="1:10">
      <c r="A244" s="51" t="s">
        <v>23</v>
      </c>
      <c r="B244" s="3" t="s">
        <v>230</v>
      </c>
      <c r="C244" s="52" t="s">
        <v>231</v>
      </c>
      <c r="D244" s="52" t="s">
        <v>232</v>
      </c>
      <c r="E244" s="52" t="s">
        <v>243</v>
      </c>
      <c r="F244" s="53" t="s">
        <v>244</v>
      </c>
      <c r="G244" s="52" t="s">
        <v>16</v>
      </c>
      <c r="H244" s="54">
        <v>3897</v>
      </c>
      <c r="I244" s="55">
        <v>48934881</v>
      </c>
      <c r="J244" s="52" t="s">
        <v>245</v>
      </c>
    </row>
    <row r="245" spans="1:10">
      <c r="A245" s="51" t="s">
        <v>10</v>
      </c>
      <c r="B245" s="3" t="s">
        <v>230</v>
      </c>
      <c r="C245" s="52" t="s">
        <v>231</v>
      </c>
      <c r="D245" s="52" t="s">
        <v>232</v>
      </c>
      <c r="E245" s="52" t="s">
        <v>246</v>
      </c>
      <c r="F245" s="53" t="s">
        <v>247</v>
      </c>
      <c r="G245" s="52" t="s">
        <v>16</v>
      </c>
      <c r="H245" s="54">
        <v>899</v>
      </c>
      <c r="I245" s="55">
        <v>42915940</v>
      </c>
      <c r="J245" s="52" t="s">
        <v>248</v>
      </c>
    </row>
    <row r="246" spans="1:10">
      <c r="A246" s="51" t="s">
        <v>19</v>
      </c>
      <c r="B246" s="3" t="s">
        <v>230</v>
      </c>
      <c r="C246" s="52" t="s">
        <v>231</v>
      </c>
      <c r="D246" s="52" t="s">
        <v>232</v>
      </c>
      <c r="E246" s="52" t="s">
        <v>246</v>
      </c>
      <c r="F246" s="53" t="s">
        <v>247</v>
      </c>
      <c r="G246" s="52" t="s">
        <v>16</v>
      </c>
      <c r="H246" s="54">
        <v>859</v>
      </c>
      <c r="I246" s="55">
        <v>11305600</v>
      </c>
      <c r="J246" s="52" t="s">
        <v>248</v>
      </c>
    </row>
    <row r="247" spans="1:10">
      <c r="A247" s="51" t="s">
        <v>21</v>
      </c>
      <c r="B247" s="3" t="s">
        <v>230</v>
      </c>
      <c r="C247" s="52" t="s">
        <v>231</v>
      </c>
      <c r="D247" s="52" t="s">
        <v>232</v>
      </c>
      <c r="E247" s="52" t="s">
        <v>246</v>
      </c>
      <c r="F247" s="53" t="s">
        <v>247</v>
      </c>
      <c r="G247" s="52" t="s">
        <v>16</v>
      </c>
      <c r="H247" s="54">
        <v>882</v>
      </c>
      <c r="I247" s="55">
        <v>14405109</v>
      </c>
      <c r="J247" s="52" t="s">
        <v>248</v>
      </c>
    </row>
    <row r="248" spans="1:10">
      <c r="A248" s="51" t="s">
        <v>22</v>
      </c>
      <c r="B248" s="3" t="s">
        <v>230</v>
      </c>
      <c r="C248" s="52" t="s">
        <v>231</v>
      </c>
      <c r="D248" s="52" t="s">
        <v>232</v>
      </c>
      <c r="E248" s="52" t="s">
        <v>246</v>
      </c>
      <c r="F248" s="53" t="s">
        <v>247</v>
      </c>
      <c r="G248" s="52" t="s">
        <v>16</v>
      </c>
      <c r="H248" s="54">
        <v>5658</v>
      </c>
      <c r="I248" s="55">
        <v>30128761</v>
      </c>
      <c r="J248" s="52" t="s">
        <v>248</v>
      </c>
    </row>
    <row r="249" spans="1:10">
      <c r="A249" s="51" t="s">
        <v>23</v>
      </c>
      <c r="B249" s="3" t="s">
        <v>230</v>
      </c>
      <c r="C249" s="52" t="s">
        <v>231</v>
      </c>
      <c r="D249" s="52" t="s">
        <v>232</v>
      </c>
      <c r="E249" s="52" t="s">
        <v>246</v>
      </c>
      <c r="F249" s="53" t="s">
        <v>247</v>
      </c>
      <c r="G249" s="52" t="s">
        <v>16</v>
      </c>
      <c r="H249" s="54">
        <v>709</v>
      </c>
      <c r="I249" s="55">
        <v>4345599</v>
      </c>
      <c r="J249" s="52" t="s">
        <v>248</v>
      </c>
    </row>
    <row r="250" spans="1:10">
      <c r="A250" s="51" t="s">
        <v>10</v>
      </c>
      <c r="B250" s="3" t="s">
        <v>230</v>
      </c>
      <c r="C250" s="52" t="s">
        <v>231</v>
      </c>
      <c r="D250" s="52" t="s">
        <v>232</v>
      </c>
      <c r="E250" s="52" t="s">
        <v>249</v>
      </c>
      <c r="F250" s="53" t="s">
        <v>250</v>
      </c>
      <c r="G250" s="52" t="s">
        <v>16</v>
      </c>
      <c r="H250" s="54">
        <v>27741</v>
      </c>
      <c r="I250" s="55">
        <v>0</v>
      </c>
      <c r="J250" s="52" t="s">
        <v>251</v>
      </c>
    </row>
    <row r="251" spans="1:10">
      <c r="A251" s="51" t="s">
        <v>19</v>
      </c>
      <c r="B251" s="3" t="s">
        <v>230</v>
      </c>
      <c r="C251" s="52" t="s">
        <v>231</v>
      </c>
      <c r="D251" s="52" t="s">
        <v>232</v>
      </c>
      <c r="E251" s="52" t="s">
        <v>249</v>
      </c>
      <c r="F251" s="53" t="s">
        <v>250</v>
      </c>
      <c r="G251" s="52" t="s">
        <v>16</v>
      </c>
      <c r="H251" s="54">
        <v>31547</v>
      </c>
      <c r="I251" s="55">
        <v>193131231</v>
      </c>
      <c r="J251" s="52" t="s">
        <v>251</v>
      </c>
    </row>
    <row r="252" spans="1:10">
      <c r="A252" s="51" t="s">
        <v>21</v>
      </c>
      <c r="B252" s="3" t="s">
        <v>230</v>
      </c>
      <c r="C252" s="52" t="s">
        <v>231</v>
      </c>
      <c r="D252" s="52" t="s">
        <v>232</v>
      </c>
      <c r="E252" s="52" t="s">
        <v>249</v>
      </c>
      <c r="F252" s="53" t="s">
        <v>250</v>
      </c>
      <c r="G252" s="52" t="s">
        <v>16</v>
      </c>
      <c r="H252" s="54">
        <v>20069</v>
      </c>
      <c r="I252" s="55">
        <v>0</v>
      </c>
      <c r="J252" s="52" t="s">
        <v>251</v>
      </c>
    </row>
    <row r="253" spans="1:10">
      <c r="A253" s="51" t="s">
        <v>22</v>
      </c>
      <c r="B253" s="3" t="s">
        <v>230</v>
      </c>
      <c r="C253" s="52" t="s">
        <v>231</v>
      </c>
      <c r="D253" s="52" t="s">
        <v>232</v>
      </c>
      <c r="E253" s="52" t="s">
        <v>249</v>
      </c>
      <c r="F253" s="53" t="s">
        <v>250</v>
      </c>
      <c r="G253" s="52" t="s">
        <v>16</v>
      </c>
      <c r="H253" s="54">
        <v>17235</v>
      </c>
      <c r="I253" s="55">
        <v>136445946</v>
      </c>
      <c r="J253" s="52" t="s">
        <v>251</v>
      </c>
    </row>
    <row r="254" spans="1:10">
      <c r="A254" s="51" t="s">
        <v>23</v>
      </c>
      <c r="B254" s="3" t="s">
        <v>230</v>
      </c>
      <c r="C254" s="52" t="s">
        <v>231</v>
      </c>
      <c r="D254" s="52" t="s">
        <v>232</v>
      </c>
      <c r="E254" s="52" t="s">
        <v>249</v>
      </c>
      <c r="F254" s="53" t="s">
        <v>250</v>
      </c>
      <c r="G254" s="52" t="s">
        <v>16</v>
      </c>
      <c r="H254" s="54">
        <v>14979</v>
      </c>
      <c r="I254" s="55">
        <v>108311430</v>
      </c>
      <c r="J254" s="52" t="s">
        <v>251</v>
      </c>
    </row>
    <row r="255" spans="1:10">
      <c r="A255" s="51" t="s">
        <v>10</v>
      </c>
      <c r="B255" s="3" t="s">
        <v>230</v>
      </c>
      <c r="C255" s="52" t="s">
        <v>231</v>
      </c>
      <c r="D255" s="52" t="s">
        <v>252</v>
      </c>
      <c r="E255" s="52" t="s">
        <v>252</v>
      </c>
      <c r="F255" s="53" t="s">
        <v>253</v>
      </c>
      <c r="G255" s="52" t="s">
        <v>16</v>
      </c>
      <c r="H255" s="54">
        <v>105</v>
      </c>
      <c r="I255" s="55">
        <v>1430369</v>
      </c>
      <c r="J255" s="61" t="s">
        <v>254</v>
      </c>
    </row>
    <row r="256" spans="1:10">
      <c r="A256" s="51" t="s">
        <v>19</v>
      </c>
      <c r="B256" s="3" t="s">
        <v>230</v>
      </c>
      <c r="C256" s="52" t="s">
        <v>231</v>
      </c>
      <c r="D256" s="52" t="s">
        <v>252</v>
      </c>
      <c r="E256" s="52" t="s">
        <v>252</v>
      </c>
      <c r="F256" s="53" t="s">
        <v>253</v>
      </c>
      <c r="G256" s="52" t="s">
        <v>16</v>
      </c>
      <c r="H256" s="54">
        <v>110</v>
      </c>
      <c r="I256" s="55">
        <v>1602305</v>
      </c>
      <c r="J256" s="61" t="s">
        <v>254</v>
      </c>
    </row>
    <row r="257" spans="1:10">
      <c r="A257" s="51" t="s">
        <v>21</v>
      </c>
      <c r="B257" s="3" t="s">
        <v>230</v>
      </c>
      <c r="C257" s="52" t="s">
        <v>231</v>
      </c>
      <c r="D257" s="52" t="s">
        <v>252</v>
      </c>
      <c r="E257" s="52" t="s">
        <v>252</v>
      </c>
      <c r="F257" s="53" t="s">
        <v>253</v>
      </c>
      <c r="G257" s="52" t="s">
        <v>16</v>
      </c>
      <c r="H257" s="54">
        <v>390</v>
      </c>
      <c r="I257" s="55">
        <v>7214403</v>
      </c>
      <c r="J257" s="61" t="s">
        <v>254</v>
      </c>
    </row>
    <row r="258" spans="1:10">
      <c r="A258" s="51" t="s">
        <v>22</v>
      </c>
      <c r="B258" s="3" t="s">
        <v>230</v>
      </c>
      <c r="C258" s="52" t="s">
        <v>231</v>
      </c>
      <c r="D258" s="52" t="s">
        <v>252</v>
      </c>
      <c r="E258" s="52" t="s">
        <v>252</v>
      </c>
      <c r="F258" s="53" t="s">
        <v>253</v>
      </c>
      <c r="G258" s="52" t="s">
        <v>16</v>
      </c>
      <c r="H258" s="54">
        <v>70</v>
      </c>
      <c r="I258" s="55">
        <v>1014252</v>
      </c>
      <c r="J258" s="61" t="s">
        <v>254</v>
      </c>
    </row>
    <row r="259" spans="1:10">
      <c r="A259" s="51" t="s">
        <v>23</v>
      </c>
      <c r="B259" s="3" t="s">
        <v>230</v>
      </c>
      <c r="C259" s="52" t="s">
        <v>231</v>
      </c>
      <c r="D259" s="52" t="s">
        <v>252</v>
      </c>
      <c r="E259" s="52" t="s">
        <v>252</v>
      </c>
      <c r="F259" s="53" t="s">
        <v>253</v>
      </c>
      <c r="G259" s="52" t="s">
        <v>16</v>
      </c>
      <c r="H259" s="54">
        <v>204</v>
      </c>
      <c r="I259" s="55">
        <v>469718</v>
      </c>
      <c r="J259" s="61" t="s">
        <v>254</v>
      </c>
    </row>
    <row r="260" spans="1:10">
      <c r="A260" s="51" t="s">
        <v>23</v>
      </c>
      <c r="B260" s="3" t="s">
        <v>230</v>
      </c>
      <c r="C260" s="52" t="s">
        <v>231</v>
      </c>
      <c r="D260" s="52" t="s">
        <v>255</v>
      </c>
      <c r="E260" s="52" t="s">
        <v>256</v>
      </c>
      <c r="F260" s="53" t="s">
        <v>257</v>
      </c>
      <c r="G260" s="53" t="s">
        <v>27</v>
      </c>
      <c r="H260" s="54">
        <v>0</v>
      </c>
      <c r="I260" s="55">
        <v>0</v>
      </c>
      <c r="J260" s="52"/>
    </row>
    <row r="261" spans="1:10">
      <c r="A261" s="51" t="s">
        <v>10</v>
      </c>
      <c r="B261" s="3" t="s">
        <v>258</v>
      </c>
      <c r="C261" s="52" t="s">
        <v>259</v>
      </c>
      <c r="D261" s="52" t="s">
        <v>86</v>
      </c>
      <c r="E261" s="52" t="s">
        <v>86</v>
      </c>
      <c r="F261" s="53" t="s">
        <v>86</v>
      </c>
      <c r="G261" s="52" t="s">
        <v>86</v>
      </c>
      <c r="H261" s="54">
        <v>0</v>
      </c>
      <c r="I261" s="55">
        <v>0</v>
      </c>
      <c r="J261" s="52" t="s">
        <v>260</v>
      </c>
    </row>
    <row r="262" spans="1:10">
      <c r="A262" s="51" t="s">
        <v>19</v>
      </c>
      <c r="B262" s="3" t="s">
        <v>258</v>
      </c>
      <c r="C262" s="52" t="s">
        <v>259</v>
      </c>
      <c r="D262" s="52" t="s">
        <v>86</v>
      </c>
      <c r="E262" s="52" t="s">
        <v>86</v>
      </c>
      <c r="F262" s="53" t="s">
        <v>86</v>
      </c>
      <c r="G262" s="52" t="s">
        <v>86</v>
      </c>
      <c r="H262" s="54">
        <v>0</v>
      </c>
      <c r="I262" s="55">
        <v>0</v>
      </c>
      <c r="J262" s="52" t="s">
        <v>260</v>
      </c>
    </row>
    <row r="263" spans="1:10">
      <c r="A263" s="51" t="s">
        <v>21</v>
      </c>
      <c r="B263" s="3" t="s">
        <v>258</v>
      </c>
      <c r="C263" s="52" t="s">
        <v>259</v>
      </c>
      <c r="D263" s="52" t="s">
        <v>86</v>
      </c>
      <c r="E263" s="52" t="s">
        <v>86</v>
      </c>
      <c r="F263" s="53" t="s">
        <v>86</v>
      </c>
      <c r="G263" s="52" t="s">
        <v>86</v>
      </c>
      <c r="H263" s="54">
        <v>0</v>
      </c>
      <c r="I263" s="55">
        <v>0</v>
      </c>
      <c r="J263" s="52" t="s">
        <v>260</v>
      </c>
    </row>
    <row r="264" spans="1:10">
      <c r="A264" s="51" t="s">
        <v>22</v>
      </c>
      <c r="B264" s="3" t="s">
        <v>258</v>
      </c>
      <c r="C264" s="52" t="s">
        <v>259</v>
      </c>
      <c r="D264" s="52" t="s">
        <v>86</v>
      </c>
      <c r="E264" s="52" t="s">
        <v>86</v>
      </c>
      <c r="F264" s="53" t="s">
        <v>86</v>
      </c>
      <c r="G264" s="52" t="s">
        <v>86</v>
      </c>
      <c r="H264" s="54">
        <v>0</v>
      </c>
      <c r="I264" s="55">
        <v>0</v>
      </c>
      <c r="J264" s="52" t="s">
        <v>260</v>
      </c>
    </row>
    <row r="265" spans="1:10">
      <c r="A265" s="51" t="s">
        <v>23</v>
      </c>
      <c r="B265" s="3" t="s">
        <v>258</v>
      </c>
      <c r="C265" s="52" t="s">
        <v>259</v>
      </c>
      <c r="D265" s="52" t="s">
        <v>86</v>
      </c>
      <c r="E265" s="52" t="s">
        <v>86</v>
      </c>
      <c r="F265" s="53" t="s">
        <v>86</v>
      </c>
      <c r="G265" s="52" t="s">
        <v>86</v>
      </c>
      <c r="H265" s="54">
        <v>0</v>
      </c>
      <c r="I265" s="55">
        <v>0</v>
      </c>
      <c r="J265" s="52" t="s">
        <v>260</v>
      </c>
    </row>
    <row r="266" spans="1:10">
      <c r="A266" s="51" t="s">
        <v>261</v>
      </c>
      <c r="B266" s="3" t="s">
        <v>262</v>
      </c>
      <c r="C266" s="52" t="s">
        <v>263</v>
      </c>
      <c r="D266" s="52" t="s">
        <v>264</v>
      </c>
      <c r="E266" s="52" t="s">
        <v>265</v>
      </c>
      <c r="F266" s="53" t="s">
        <v>266</v>
      </c>
      <c r="G266" s="52" t="s">
        <v>16</v>
      </c>
      <c r="H266" s="54">
        <v>88301</v>
      </c>
      <c r="I266" s="55">
        <v>169364439.31</v>
      </c>
      <c r="J266" s="52" t="s">
        <v>267</v>
      </c>
    </row>
    <row r="267" spans="1:10">
      <c r="A267" s="51" t="s">
        <v>261</v>
      </c>
      <c r="B267" s="3" t="s">
        <v>262</v>
      </c>
      <c r="C267" s="52" t="s">
        <v>263</v>
      </c>
      <c r="D267" s="52" t="s">
        <v>264</v>
      </c>
      <c r="E267" s="52" t="s">
        <v>268</v>
      </c>
      <c r="F267" s="53" t="s">
        <v>266</v>
      </c>
      <c r="G267" s="52" t="s">
        <v>16</v>
      </c>
      <c r="H267" s="54">
        <v>19186</v>
      </c>
      <c r="I267" s="55">
        <v>52450500</v>
      </c>
      <c r="J267" s="52" t="s">
        <v>269</v>
      </c>
    </row>
    <row r="268" spans="1:10">
      <c r="A268" s="51" t="s">
        <v>19</v>
      </c>
      <c r="B268" s="3" t="s">
        <v>262</v>
      </c>
      <c r="C268" s="52" t="s">
        <v>263</v>
      </c>
      <c r="D268" s="52"/>
      <c r="E268" s="52" t="s">
        <v>270</v>
      </c>
      <c r="F268" s="53" t="s">
        <v>271</v>
      </c>
      <c r="G268" s="52" t="s">
        <v>16</v>
      </c>
      <c r="H268" s="54">
        <v>272</v>
      </c>
      <c r="I268" s="55">
        <v>27975000</v>
      </c>
      <c r="J268" s="52" t="s">
        <v>272</v>
      </c>
    </row>
    <row r="269" spans="1:10">
      <c r="A269" s="51" t="s">
        <v>273</v>
      </c>
      <c r="B269" s="3" t="s">
        <v>262</v>
      </c>
      <c r="C269" s="52" t="s">
        <v>263</v>
      </c>
      <c r="D269" s="52"/>
      <c r="E269" s="52" t="s">
        <v>274</v>
      </c>
      <c r="F269" s="53" t="s">
        <v>275</v>
      </c>
      <c r="G269" s="52" t="s">
        <v>16</v>
      </c>
      <c r="H269" s="54">
        <v>733</v>
      </c>
      <c r="I269" s="55">
        <v>152848266.56999999</v>
      </c>
      <c r="J269" s="52" t="s">
        <v>276</v>
      </c>
    </row>
    <row r="270" spans="1:10">
      <c r="A270" s="51" t="s">
        <v>23</v>
      </c>
      <c r="B270" s="3" t="s">
        <v>262</v>
      </c>
      <c r="C270" s="52" t="s">
        <v>263</v>
      </c>
      <c r="D270" s="52"/>
      <c r="E270" s="52" t="s">
        <v>277</v>
      </c>
      <c r="F270" s="53" t="s">
        <v>278</v>
      </c>
      <c r="G270" s="52" t="s">
        <v>27</v>
      </c>
      <c r="H270" s="54">
        <v>166</v>
      </c>
      <c r="I270" s="55">
        <v>132199218.63</v>
      </c>
      <c r="J270" s="52" t="s">
        <v>279</v>
      </c>
    </row>
    <row r="271" spans="1:10">
      <c r="A271" s="51" t="s">
        <v>19</v>
      </c>
      <c r="B271" s="3" t="s">
        <v>262</v>
      </c>
      <c r="C271" s="52" t="s">
        <v>263</v>
      </c>
      <c r="D271" s="52"/>
      <c r="E271" s="52" t="s">
        <v>280</v>
      </c>
      <c r="F271" s="53" t="s">
        <v>281</v>
      </c>
      <c r="G271" s="52" t="s">
        <v>27</v>
      </c>
      <c r="H271" s="54">
        <v>75</v>
      </c>
      <c r="I271" s="55">
        <v>670817.16</v>
      </c>
      <c r="J271" s="52" t="s">
        <v>282</v>
      </c>
    </row>
    <row r="272" spans="1:10">
      <c r="A272" s="51" t="s">
        <v>10</v>
      </c>
      <c r="B272" t="s">
        <v>283</v>
      </c>
      <c r="C272" t="s">
        <v>284</v>
      </c>
      <c r="D272" t="s">
        <v>285</v>
      </c>
      <c r="E272" s="3" t="s">
        <v>286</v>
      </c>
      <c r="F272" s="31" t="s">
        <v>287</v>
      </c>
      <c r="G272" t="s">
        <v>16</v>
      </c>
      <c r="H272" s="4">
        <v>1705</v>
      </c>
      <c r="I272" s="6">
        <v>3410000</v>
      </c>
      <c r="J272" t="s">
        <v>288</v>
      </c>
    </row>
    <row r="273" spans="1:10">
      <c r="A273" s="51" t="s">
        <v>10</v>
      </c>
      <c r="B273" t="s">
        <v>283</v>
      </c>
      <c r="C273" t="s">
        <v>284</v>
      </c>
      <c r="D273" t="s">
        <v>285</v>
      </c>
      <c r="E273" s="3" t="s">
        <v>289</v>
      </c>
      <c r="F273" s="31" t="s">
        <v>290</v>
      </c>
      <c r="G273" t="s">
        <v>16</v>
      </c>
      <c r="H273" s="4">
        <v>572</v>
      </c>
      <c r="I273" s="6">
        <v>429000</v>
      </c>
      <c r="J273" t="s">
        <v>288</v>
      </c>
    </row>
    <row r="274" spans="1:10">
      <c r="A274" s="58" t="s">
        <v>19</v>
      </c>
      <c r="B274" t="s">
        <v>291</v>
      </c>
      <c r="C274" t="s">
        <v>292</v>
      </c>
      <c r="D274" t="s">
        <v>293</v>
      </c>
      <c r="E274" s="3" t="s">
        <v>294</v>
      </c>
      <c r="F274" s="31" t="s">
        <v>295</v>
      </c>
      <c r="G274" t="s">
        <v>16</v>
      </c>
      <c r="H274" s="4">
        <v>36</v>
      </c>
      <c r="I274" s="6">
        <v>5678984.8899999997</v>
      </c>
    </row>
    <row r="275" spans="1:10">
      <c r="A275" s="58" t="s">
        <v>21</v>
      </c>
      <c r="B275" t="s">
        <v>291</v>
      </c>
      <c r="C275" t="s">
        <v>292</v>
      </c>
      <c r="D275" t="s">
        <v>293</v>
      </c>
      <c r="E275" s="3" t="s">
        <v>294</v>
      </c>
      <c r="F275" s="31" t="s">
        <v>295</v>
      </c>
      <c r="G275" t="s">
        <v>16</v>
      </c>
      <c r="H275" s="4">
        <v>108</v>
      </c>
      <c r="I275" s="6">
        <v>12091967.199999999</v>
      </c>
    </row>
    <row r="276" spans="1:10">
      <c r="A276" s="58" t="s">
        <v>22</v>
      </c>
      <c r="B276" t="s">
        <v>291</v>
      </c>
      <c r="C276" t="s">
        <v>292</v>
      </c>
      <c r="D276" t="s">
        <v>293</v>
      </c>
      <c r="E276" s="3" t="s">
        <v>294</v>
      </c>
      <c r="F276" s="31" t="s">
        <v>295</v>
      </c>
      <c r="G276" t="s">
        <v>16</v>
      </c>
      <c r="H276" s="4">
        <v>169</v>
      </c>
      <c r="I276" s="6">
        <v>18571534.559999999</v>
      </c>
    </row>
    <row r="277" spans="1:10">
      <c r="A277" s="58" t="s">
        <v>23</v>
      </c>
      <c r="B277" t="s">
        <v>291</v>
      </c>
      <c r="C277" t="s">
        <v>292</v>
      </c>
      <c r="D277" t="s">
        <v>293</v>
      </c>
      <c r="E277" s="3" t="s">
        <v>294</v>
      </c>
      <c r="F277" s="31" t="s">
        <v>295</v>
      </c>
      <c r="G277" t="s">
        <v>16</v>
      </c>
      <c r="H277" s="4">
        <v>216</v>
      </c>
      <c r="I277" s="6">
        <v>21981546.75</v>
      </c>
    </row>
    <row r="278" spans="1:10">
      <c r="A278" s="58" t="s">
        <v>19</v>
      </c>
      <c r="B278" t="s">
        <v>291</v>
      </c>
      <c r="C278" t="s">
        <v>292</v>
      </c>
      <c r="D278" t="s">
        <v>293</v>
      </c>
      <c r="E278" s="3" t="s">
        <v>296</v>
      </c>
      <c r="F278" s="31" t="s">
        <v>297</v>
      </c>
      <c r="G278" t="s">
        <v>16</v>
      </c>
      <c r="H278" s="4">
        <v>8</v>
      </c>
      <c r="I278" s="6">
        <v>222105</v>
      </c>
    </row>
    <row r="279" spans="1:10">
      <c r="A279" s="58" t="s">
        <v>21</v>
      </c>
      <c r="B279" t="s">
        <v>291</v>
      </c>
      <c r="C279" t="s">
        <v>292</v>
      </c>
      <c r="D279" t="s">
        <v>293</v>
      </c>
      <c r="E279" s="3" t="s">
        <v>296</v>
      </c>
      <c r="F279" s="31" t="s">
        <v>297</v>
      </c>
      <c r="G279" t="s">
        <v>16</v>
      </c>
      <c r="H279" s="4">
        <v>51</v>
      </c>
      <c r="I279" s="6">
        <v>1716081.37</v>
      </c>
    </row>
    <row r="280" spans="1:10">
      <c r="A280" s="58" t="s">
        <v>22</v>
      </c>
      <c r="B280" t="s">
        <v>291</v>
      </c>
      <c r="C280" t="s">
        <v>292</v>
      </c>
      <c r="D280" t="s">
        <v>293</v>
      </c>
      <c r="E280" s="3" t="s">
        <v>296</v>
      </c>
      <c r="F280" s="31" t="s">
        <v>297</v>
      </c>
      <c r="G280" t="s">
        <v>16</v>
      </c>
      <c r="H280" s="4">
        <v>122</v>
      </c>
      <c r="I280" s="6">
        <v>3733697</v>
      </c>
    </row>
    <row r="281" spans="1:10">
      <c r="A281" s="58" t="s">
        <v>23</v>
      </c>
      <c r="B281" t="s">
        <v>291</v>
      </c>
      <c r="C281" t="s">
        <v>292</v>
      </c>
      <c r="D281" t="s">
        <v>293</v>
      </c>
      <c r="E281" s="3" t="s">
        <v>296</v>
      </c>
      <c r="F281" s="31" t="s">
        <v>297</v>
      </c>
      <c r="G281" t="s">
        <v>16</v>
      </c>
      <c r="H281" s="4">
        <v>96</v>
      </c>
      <c r="I281" s="6">
        <v>3672126.38</v>
      </c>
    </row>
    <row r="282" spans="1:10">
      <c r="A282" s="58" t="s">
        <v>21</v>
      </c>
      <c r="B282" t="s">
        <v>291</v>
      </c>
      <c r="C282" t="s">
        <v>292</v>
      </c>
      <c r="D282" t="s">
        <v>293</v>
      </c>
      <c r="E282" s="3" t="s">
        <v>298</v>
      </c>
      <c r="F282" s="31" t="s">
        <v>299</v>
      </c>
      <c r="G282" t="s">
        <v>27</v>
      </c>
      <c r="H282" s="4">
        <v>19</v>
      </c>
      <c r="I282" s="6">
        <v>2725000</v>
      </c>
    </row>
    <row r="283" spans="1:10">
      <c r="A283" s="58" t="s">
        <v>22</v>
      </c>
      <c r="B283" t="s">
        <v>291</v>
      </c>
      <c r="C283" t="s">
        <v>292</v>
      </c>
      <c r="D283" t="s">
        <v>293</v>
      </c>
      <c r="E283" s="3" t="s">
        <v>298</v>
      </c>
      <c r="F283" s="31" t="s">
        <v>299</v>
      </c>
      <c r="G283" t="s">
        <v>27</v>
      </c>
      <c r="H283" s="4">
        <v>80</v>
      </c>
      <c r="I283" s="6">
        <v>1551441</v>
      </c>
    </row>
    <row r="284" spans="1:10">
      <c r="A284" s="58" t="s">
        <v>23</v>
      </c>
      <c r="B284" t="s">
        <v>291</v>
      </c>
      <c r="C284" t="s">
        <v>292</v>
      </c>
      <c r="D284" t="s">
        <v>293</v>
      </c>
      <c r="E284" s="3" t="s">
        <v>298</v>
      </c>
      <c r="F284" s="31" t="s">
        <v>299</v>
      </c>
      <c r="G284" t="s">
        <v>27</v>
      </c>
      <c r="H284" s="4">
        <v>10</v>
      </c>
      <c r="I284" s="6">
        <v>526250</v>
      </c>
    </row>
    <row r="285" spans="1:10">
      <c r="A285" s="58" t="s">
        <v>19</v>
      </c>
      <c r="B285" t="s">
        <v>291</v>
      </c>
      <c r="C285" t="s">
        <v>292</v>
      </c>
      <c r="D285" t="s">
        <v>300</v>
      </c>
      <c r="E285" s="3" t="s">
        <v>301</v>
      </c>
      <c r="F285" s="31" t="s">
        <v>302</v>
      </c>
      <c r="G285" t="s">
        <v>16</v>
      </c>
      <c r="H285" s="4">
        <v>15</v>
      </c>
      <c r="I285" s="6">
        <v>12609350.710000001</v>
      </c>
    </row>
    <row r="286" spans="1:10">
      <c r="A286" s="58" t="s">
        <v>21</v>
      </c>
      <c r="B286" t="s">
        <v>291</v>
      </c>
      <c r="C286" t="s">
        <v>292</v>
      </c>
      <c r="D286" t="s">
        <v>300</v>
      </c>
      <c r="E286" s="3" t="s">
        <v>301</v>
      </c>
      <c r="F286" s="31" t="s">
        <v>302</v>
      </c>
      <c r="G286" t="s">
        <v>16</v>
      </c>
      <c r="H286" s="4">
        <v>25</v>
      </c>
      <c r="I286" s="6">
        <v>102271150.94</v>
      </c>
    </row>
    <row r="287" spans="1:10">
      <c r="A287" s="58" t="s">
        <v>22</v>
      </c>
      <c r="B287" t="s">
        <v>291</v>
      </c>
      <c r="C287" t="s">
        <v>292</v>
      </c>
      <c r="D287" t="s">
        <v>300</v>
      </c>
      <c r="E287" s="3" t="s">
        <v>301</v>
      </c>
      <c r="F287" s="31" t="s">
        <v>302</v>
      </c>
      <c r="G287" t="s">
        <v>16</v>
      </c>
      <c r="H287" s="4">
        <v>68</v>
      </c>
      <c r="I287" s="6">
        <v>42716241.609999999</v>
      </c>
    </row>
    <row r="288" spans="1:10">
      <c r="A288" s="58" t="s">
        <v>23</v>
      </c>
      <c r="B288" t="s">
        <v>291</v>
      </c>
      <c r="C288" t="s">
        <v>292</v>
      </c>
      <c r="D288" t="s">
        <v>300</v>
      </c>
      <c r="E288" s="3" t="s">
        <v>301</v>
      </c>
      <c r="F288" s="31" t="s">
        <v>302</v>
      </c>
      <c r="G288" t="s">
        <v>16</v>
      </c>
      <c r="H288" s="4">
        <v>58</v>
      </c>
      <c r="I288" s="6">
        <v>69892384.290000007</v>
      </c>
    </row>
    <row r="289" spans="1:10">
      <c r="A289" s="51" t="s">
        <v>10</v>
      </c>
      <c r="B289" t="s">
        <v>303</v>
      </c>
      <c r="C289" t="s">
        <v>304</v>
      </c>
      <c r="D289" t="s">
        <v>305</v>
      </c>
      <c r="E289" s="5" t="s">
        <v>306</v>
      </c>
      <c r="F289" s="31" t="s">
        <v>307</v>
      </c>
      <c r="G289" t="s">
        <v>16</v>
      </c>
      <c r="H289" s="4">
        <v>1</v>
      </c>
      <c r="I289" s="6">
        <v>50000</v>
      </c>
      <c r="J289" t="s">
        <v>308</v>
      </c>
    </row>
    <row r="290" spans="1:10">
      <c r="A290" s="51" t="s">
        <v>10</v>
      </c>
      <c r="B290" t="s">
        <v>303</v>
      </c>
      <c r="C290" t="s">
        <v>304</v>
      </c>
      <c r="D290" t="s">
        <v>305</v>
      </c>
      <c r="E290" s="5" t="s">
        <v>309</v>
      </c>
      <c r="F290" s="31" t="s">
        <v>310</v>
      </c>
      <c r="G290" t="s">
        <v>16</v>
      </c>
      <c r="H290" s="4">
        <v>1</v>
      </c>
      <c r="I290" s="6">
        <v>1200</v>
      </c>
    </row>
    <row r="291" spans="1:10">
      <c r="A291" s="51" t="s">
        <v>19</v>
      </c>
      <c r="B291" t="s">
        <v>303</v>
      </c>
      <c r="C291" t="s">
        <v>304</v>
      </c>
      <c r="D291" t="s">
        <v>305</v>
      </c>
      <c r="E291" s="5" t="s">
        <v>311</v>
      </c>
      <c r="F291" s="31" t="s">
        <v>312</v>
      </c>
      <c r="G291" t="s">
        <v>16</v>
      </c>
      <c r="H291" s="4">
        <v>1</v>
      </c>
      <c r="I291" s="6">
        <v>3007</v>
      </c>
    </row>
    <row r="292" spans="1:10">
      <c r="A292" s="51" t="s">
        <v>19</v>
      </c>
      <c r="B292" t="s">
        <v>303</v>
      </c>
      <c r="C292" t="s">
        <v>304</v>
      </c>
      <c r="D292" t="s">
        <v>305</v>
      </c>
      <c r="E292" s="5" t="s">
        <v>313</v>
      </c>
      <c r="F292" s="31" t="s">
        <v>314</v>
      </c>
      <c r="G292" t="s">
        <v>16</v>
      </c>
      <c r="H292" s="4">
        <v>2</v>
      </c>
      <c r="I292" s="6">
        <v>2000</v>
      </c>
    </row>
    <row r="293" spans="1:10" ht="15">
      <c r="A293" s="51" t="s">
        <v>19</v>
      </c>
      <c r="B293" t="s">
        <v>303</v>
      </c>
      <c r="C293" t="s">
        <v>304</v>
      </c>
      <c r="D293" t="s">
        <v>305</v>
      </c>
      <c r="E293" s="5" t="s">
        <v>315</v>
      </c>
      <c r="F293" s="41" t="s">
        <v>316</v>
      </c>
      <c r="G293" t="s">
        <v>16</v>
      </c>
      <c r="H293" s="4">
        <v>1</v>
      </c>
      <c r="I293" s="6">
        <v>4500</v>
      </c>
    </row>
    <row r="294" spans="1:10">
      <c r="A294" s="51" t="s">
        <v>21</v>
      </c>
      <c r="B294" t="s">
        <v>303</v>
      </c>
      <c r="C294" t="s">
        <v>304</v>
      </c>
      <c r="D294" t="s">
        <v>305</v>
      </c>
      <c r="E294" s="5" t="s">
        <v>317</v>
      </c>
      <c r="F294" s="31" t="s">
        <v>318</v>
      </c>
      <c r="G294" t="s">
        <v>16</v>
      </c>
      <c r="H294" s="4">
        <v>1</v>
      </c>
      <c r="I294" s="6">
        <v>60000</v>
      </c>
    </row>
    <row r="295" spans="1:10">
      <c r="A295" s="51" t="s">
        <v>21</v>
      </c>
      <c r="B295" t="s">
        <v>303</v>
      </c>
      <c r="C295" t="s">
        <v>304</v>
      </c>
      <c r="D295" t="s">
        <v>305</v>
      </c>
      <c r="E295" s="5" t="s">
        <v>319</v>
      </c>
      <c r="F295" s="31" t="s">
        <v>320</v>
      </c>
      <c r="G295" t="s">
        <v>16</v>
      </c>
      <c r="H295" s="4">
        <v>1</v>
      </c>
      <c r="I295" s="6">
        <v>2500</v>
      </c>
      <c r="J295" t="s">
        <v>321</v>
      </c>
    </row>
    <row r="296" spans="1:10">
      <c r="A296" s="51" t="s">
        <v>21</v>
      </c>
      <c r="B296" t="s">
        <v>303</v>
      </c>
      <c r="C296" t="s">
        <v>304</v>
      </c>
      <c r="D296" t="s">
        <v>305</v>
      </c>
      <c r="E296" s="5" t="s">
        <v>322</v>
      </c>
      <c r="F296" s="31" t="s">
        <v>323</v>
      </c>
      <c r="G296" t="s">
        <v>16</v>
      </c>
      <c r="H296" s="4">
        <v>1</v>
      </c>
      <c r="I296" s="6">
        <v>300000</v>
      </c>
    </row>
    <row r="297" spans="1:10">
      <c r="A297" s="51" t="s">
        <v>22</v>
      </c>
      <c r="B297" t="s">
        <v>303</v>
      </c>
      <c r="C297" t="s">
        <v>304</v>
      </c>
      <c r="D297" t="s">
        <v>305</v>
      </c>
      <c r="E297" s="5" t="s">
        <v>324</v>
      </c>
      <c r="F297" s="31" t="s">
        <v>325</v>
      </c>
      <c r="G297" t="s">
        <v>16</v>
      </c>
      <c r="H297" s="4">
        <v>1</v>
      </c>
      <c r="I297" s="6">
        <v>500000</v>
      </c>
    </row>
    <row r="298" spans="1:10">
      <c r="A298" s="51" t="s">
        <v>22</v>
      </c>
      <c r="B298" t="s">
        <v>303</v>
      </c>
      <c r="C298" t="s">
        <v>304</v>
      </c>
      <c r="D298" t="s">
        <v>305</v>
      </c>
      <c r="E298" s="5" t="s">
        <v>326</v>
      </c>
      <c r="F298" s="31" t="s">
        <v>327</v>
      </c>
      <c r="G298" t="s">
        <v>27</v>
      </c>
      <c r="H298" s="4">
        <v>1</v>
      </c>
      <c r="I298" s="6">
        <v>7000</v>
      </c>
    </row>
    <row r="299" spans="1:10">
      <c r="A299" s="51" t="s">
        <v>22</v>
      </c>
      <c r="B299" t="s">
        <v>303</v>
      </c>
      <c r="C299" t="s">
        <v>304</v>
      </c>
      <c r="D299" t="s">
        <v>305</v>
      </c>
      <c r="E299" s="5" t="s">
        <v>328</v>
      </c>
      <c r="F299" s="31" t="s">
        <v>329</v>
      </c>
      <c r="G299" t="s">
        <v>27</v>
      </c>
      <c r="H299" s="4">
        <v>1</v>
      </c>
      <c r="I299" s="6">
        <v>8000</v>
      </c>
    </row>
    <row r="300" spans="1:10">
      <c r="A300" s="51" t="s">
        <v>23</v>
      </c>
      <c r="B300" t="s">
        <v>303</v>
      </c>
      <c r="C300" t="s">
        <v>304</v>
      </c>
      <c r="D300" t="s">
        <v>305</v>
      </c>
      <c r="E300" s="5" t="s">
        <v>330</v>
      </c>
      <c r="F300" s="31" t="s">
        <v>331</v>
      </c>
      <c r="G300" t="s">
        <v>27</v>
      </c>
      <c r="H300" s="4">
        <v>1</v>
      </c>
      <c r="I300" s="6">
        <v>9350</v>
      </c>
    </row>
    <row r="301" spans="1:10">
      <c r="A301" s="51" t="s">
        <v>10</v>
      </c>
      <c r="B301" t="s">
        <v>332</v>
      </c>
      <c r="C301" t="s">
        <v>333</v>
      </c>
      <c r="D301" t="s">
        <v>334</v>
      </c>
      <c r="E301" s="3" t="s">
        <v>335</v>
      </c>
      <c r="F301" s="31" t="s">
        <v>336</v>
      </c>
      <c r="G301" t="s">
        <v>16</v>
      </c>
      <c r="H301" s="4">
        <v>813</v>
      </c>
      <c r="I301" s="6">
        <v>4065000</v>
      </c>
      <c r="J301" t="s">
        <v>337</v>
      </c>
    </row>
    <row r="302" spans="1:10">
      <c r="A302" s="51" t="s">
        <v>19</v>
      </c>
      <c r="B302" t="s">
        <v>332</v>
      </c>
      <c r="C302" t="s">
        <v>333</v>
      </c>
      <c r="D302" t="s">
        <v>334</v>
      </c>
      <c r="E302" s="3" t="s">
        <v>335</v>
      </c>
      <c r="F302" s="31" t="s">
        <v>336</v>
      </c>
      <c r="G302" t="s">
        <v>16</v>
      </c>
      <c r="H302" s="4">
        <v>2824</v>
      </c>
      <c r="I302" s="6">
        <v>14120000</v>
      </c>
      <c r="J302" t="s">
        <v>337</v>
      </c>
    </row>
    <row r="303" spans="1:10">
      <c r="A303" s="51" t="s">
        <v>21</v>
      </c>
      <c r="B303" t="s">
        <v>332</v>
      </c>
      <c r="C303" t="s">
        <v>333</v>
      </c>
      <c r="D303" t="s">
        <v>334</v>
      </c>
      <c r="E303" s="3" t="s">
        <v>335</v>
      </c>
      <c r="F303" s="31" t="s">
        <v>336</v>
      </c>
      <c r="G303" t="s">
        <v>16</v>
      </c>
      <c r="H303" s="4">
        <v>644</v>
      </c>
      <c r="I303" s="6">
        <v>3220000</v>
      </c>
      <c r="J303" t="s">
        <v>337</v>
      </c>
    </row>
    <row r="304" spans="1:10">
      <c r="A304" s="51" t="s">
        <v>10</v>
      </c>
      <c r="B304" t="s">
        <v>332</v>
      </c>
      <c r="C304" t="s">
        <v>333</v>
      </c>
      <c r="D304" t="s">
        <v>334</v>
      </c>
      <c r="E304" s="3" t="s">
        <v>338</v>
      </c>
      <c r="F304" s="31" t="s">
        <v>339</v>
      </c>
      <c r="G304" t="s">
        <v>16</v>
      </c>
      <c r="H304" s="4">
        <v>0</v>
      </c>
      <c r="I304" s="6">
        <v>0</v>
      </c>
      <c r="J304" t="s">
        <v>340</v>
      </c>
    </row>
    <row r="305" spans="1:10">
      <c r="A305" s="51" t="s">
        <v>19</v>
      </c>
      <c r="B305" t="s">
        <v>332</v>
      </c>
      <c r="C305" t="s">
        <v>333</v>
      </c>
      <c r="D305" t="s">
        <v>334</v>
      </c>
      <c r="E305" s="3" t="s">
        <v>338</v>
      </c>
      <c r="F305" s="31" t="s">
        <v>339</v>
      </c>
      <c r="G305" t="s">
        <v>16</v>
      </c>
      <c r="H305" s="4">
        <v>29</v>
      </c>
      <c r="I305" s="6">
        <v>1056385.25</v>
      </c>
      <c r="J305" t="s">
        <v>337</v>
      </c>
    </row>
    <row r="306" spans="1:10">
      <c r="A306" s="51" t="s">
        <v>21</v>
      </c>
      <c r="B306" t="s">
        <v>332</v>
      </c>
      <c r="C306" t="s">
        <v>333</v>
      </c>
      <c r="D306" t="s">
        <v>334</v>
      </c>
      <c r="E306" s="3" t="s">
        <v>338</v>
      </c>
      <c r="F306" s="31" t="s">
        <v>339</v>
      </c>
      <c r="G306" t="s">
        <v>16</v>
      </c>
      <c r="H306" s="4">
        <v>63</v>
      </c>
      <c r="I306" s="6">
        <v>1858753.25</v>
      </c>
      <c r="J306" t="s">
        <v>337</v>
      </c>
    </row>
    <row r="307" spans="1:10">
      <c r="A307" s="51" t="s">
        <v>22</v>
      </c>
      <c r="B307" t="s">
        <v>332</v>
      </c>
      <c r="C307" t="s">
        <v>333</v>
      </c>
      <c r="D307" t="s">
        <v>334</v>
      </c>
      <c r="E307" s="3" t="s">
        <v>338</v>
      </c>
      <c r="F307" s="31" t="s">
        <v>339</v>
      </c>
      <c r="G307" t="s">
        <v>16</v>
      </c>
      <c r="H307" s="4">
        <v>73</v>
      </c>
      <c r="I307" s="6">
        <v>1932223</v>
      </c>
      <c r="J307" t="s">
        <v>337</v>
      </c>
    </row>
    <row r="308" spans="1:10">
      <c r="A308" s="51" t="s">
        <v>22</v>
      </c>
      <c r="B308" t="s">
        <v>332</v>
      </c>
      <c r="C308" t="s">
        <v>333</v>
      </c>
      <c r="D308" t="s">
        <v>334</v>
      </c>
      <c r="E308" s="3" t="s">
        <v>341</v>
      </c>
      <c r="F308" s="31" t="s">
        <v>342</v>
      </c>
      <c r="G308" t="s">
        <v>16</v>
      </c>
      <c r="H308" s="4">
        <v>153</v>
      </c>
      <c r="I308" s="6">
        <v>1853500</v>
      </c>
      <c r="J308" t="s">
        <v>337</v>
      </c>
    </row>
    <row r="309" spans="1:10">
      <c r="A309" s="51" t="s">
        <v>23</v>
      </c>
      <c r="B309" t="s">
        <v>332</v>
      </c>
      <c r="C309" t="s">
        <v>333</v>
      </c>
      <c r="D309" t="s">
        <v>334</v>
      </c>
      <c r="E309" s="3" t="s">
        <v>341</v>
      </c>
      <c r="F309" s="31" t="s">
        <v>342</v>
      </c>
      <c r="G309" t="s">
        <v>16</v>
      </c>
      <c r="H309" s="4">
        <v>147</v>
      </c>
      <c r="I309" s="6">
        <v>1769500</v>
      </c>
      <c r="J309" t="s">
        <v>337</v>
      </c>
    </row>
    <row r="310" spans="1:10">
      <c r="A310" s="51" t="s">
        <v>22</v>
      </c>
      <c r="B310" t="s">
        <v>332</v>
      </c>
      <c r="C310" t="s">
        <v>333</v>
      </c>
      <c r="D310" t="s">
        <v>334</v>
      </c>
      <c r="E310" s="3" t="s">
        <v>343</v>
      </c>
      <c r="F310" s="31" t="s">
        <v>344</v>
      </c>
      <c r="G310" t="s">
        <v>16</v>
      </c>
      <c r="H310" s="4">
        <v>8</v>
      </c>
      <c r="I310" s="6">
        <v>1565000</v>
      </c>
      <c r="J310" t="s">
        <v>337</v>
      </c>
    </row>
    <row r="311" spans="1:10">
      <c r="A311" s="51" t="s">
        <v>23</v>
      </c>
      <c r="B311" t="s">
        <v>332</v>
      </c>
      <c r="C311" t="s">
        <v>333</v>
      </c>
      <c r="D311" t="s">
        <v>334</v>
      </c>
      <c r="E311" s="3" t="s">
        <v>343</v>
      </c>
      <c r="F311" s="31" t="s">
        <v>344</v>
      </c>
      <c r="G311" t="s">
        <v>16</v>
      </c>
      <c r="H311" s="4">
        <v>7</v>
      </c>
      <c r="I311" s="6">
        <v>1585000</v>
      </c>
      <c r="J311" t="s">
        <v>337</v>
      </c>
    </row>
    <row r="312" spans="1:10">
      <c r="A312" s="51" t="s">
        <v>10</v>
      </c>
      <c r="B312" t="s">
        <v>332</v>
      </c>
      <c r="C312" t="s">
        <v>333</v>
      </c>
      <c r="D312" t="s">
        <v>334</v>
      </c>
      <c r="E312" s="3" t="s">
        <v>345</v>
      </c>
      <c r="F312" s="31" t="s">
        <v>346</v>
      </c>
      <c r="G312" t="s">
        <v>16</v>
      </c>
      <c r="H312" s="4">
        <v>0</v>
      </c>
      <c r="I312" s="6">
        <v>0</v>
      </c>
      <c r="J312" t="s">
        <v>340</v>
      </c>
    </row>
    <row r="313" spans="1:10">
      <c r="A313" s="51" t="s">
        <v>19</v>
      </c>
      <c r="B313" t="s">
        <v>332</v>
      </c>
      <c r="C313" t="s">
        <v>333</v>
      </c>
      <c r="D313" t="s">
        <v>334</v>
      </c>
      <c r="E313" s="3" t="s">
        <v>345</v>
      </c>
      <c r="F313" s="31" t="s">
        <v>346</v>
      </c>
      <c r="G313" t="s">
        <v>16</v>
      </c>
      <c r="H313" s="4">
        <v>19</v>
      </c>
      <c r="I313" s="6">
        <v>834391</v>
      </c>
      <c r="J313" t="s">
        <v>337</v>
      </c>
    </row>
    <row r="314" spans="1:10">
      <c r="A314" s="51" t="s">
        <v>21</v>
      </c>
      <c r="B314" t="s">
        <v>332</v>
      </c>
      <c r="C314" t="s">
        <v>333</v>
      </c>
      <c r="D314" t="s">
        <v>334</v>
      </c>
      <c r="E314" s="3" t="s">
        <v>345</v>
      </c>
      <c r="F314" s="31" t="s">
        <v>346</v>
      </c>
      <c r="G314" t="s">
        <v>16</v>
      </c>
      <c r="H314" s="4">
        <v>54</v>
      </c>
      <c r="I314" s="6">
        <v>3286697.84</v>
      </c>
      <c r="J314" t="s">
        <v>337</v>
      </c>
    </row>
    <row r="315" spans="1:10">
      <c r="A315" s="51" t="s">
        <v>22</v>
      </c>
      <c r="B315" t="s">
        <v>332</v>
      </c>
      <c r="C315" t="s">
        <v>333</v>
      </c>
      <c r="D315" t="s">
        <v>334</v>
      </c>
      <c r="E315" s="3" t="s">
        <v>345</v>
      </c>
      <c r="F315" s="31" t="s">
        <v>346</v>
      </c>
      <c r="G315" t="s">
        <v>16</v>
      </c>
      <c r="H315" s="4">
        <v>65</v>
      </c>
      <c r="I315" s="6">
        <v>5565112</v>
      </c>
      <c r="J315" t="s">
        <v>337</v>
      </c>
    </row>
    <row r="316" spans="1:10">
      <c r="A316" s="51" t="s">
        <v>23</v>
      </c>
      <c r="B316" t="s">
        <v>332</v>
      </c>
      <c r="C316" t="s">
        <v>333</v>
      </c>
      <c r="D316" t="s">
        <v>334</v>
      </c>
      <c r="E316" s="3" t="s">
        <v>345</v>
      </c>
      <c r="F316" s="31" t="s">
        <v>346</v>
      </c>
      <c r="G316" t="s">
        <v>16</v>
      </c>
      <c r="H316" s="4">
        <v>82</v>
      </c>
      <c r="I316" s="6">
        <v>3673225</v>
      </c>
      <c r="J316" t="s">
        <v>337</v>
      </c>
    </row>
    <row r="317" spans="1:10">
      <c r="A317" s="51" t="s">
        <v>23</v>
      </c>
      <c r="B317" t="s">
        <v>332</v>
      </c>
      <c r="C317" t="s">
        <v>333</v>
      </c>
      <c r="D317" t="s">
        <v>334</v>
      </c>
      <c r="E317" s="3" t="s">
        <v>345</v>
      </c>
      <c r="F317" s="31" t="s">
        <v>346</v>
      </c>
      <c r="G317" t="s">
        <v>16</v>
      </c>
      <c r="H317" s="4">
        <v>14</v>
      </c>
      <c r="I317" s="6">
        <v>1886450</v>
      </c>
      <c r="J317" t="s">
        <v>347</v>
      </c>
    </row>
    <row r="318" spans="1:10">
      <c r="A318" s="51" t="s">
        <v>10</v>
      </c>
      <c r="B318" t="s">
        <v>332</v>
      </c>
      <c r="C318" t="s">
        <v>333</v>
      </c>
      <c r="D318" t="s">
        <v>334</v>
      </c>
      <c r="E318" s="3" t="s">
        <v>348</v>
      </c>
      <c r="F318" s="31" t="s">
        <v>349</v>
      </c>
      <c r="G318" t="s">
        <v>16</v>
      </c>
      <c r="H318" s="4">
        <v>0</v>
      </c>
      <c r="I318" s="6">
        <v>0</v>
      </c>
      <c r="J318" t="s">
        <v>340</v>
      </c>
    </row>
    <row r="319" spans="1:10">
      <c r="A319" s="51" t="s">
        <v>19</v>
      </c>
      <c r="B319" t="s">
        <v>332</v>
      </c>
      <c r="C319" t="s">
        <v>333</v>
      </c>
      <c r="D319" t="s">
        <v>334</v>
      </c>
      <c r="E319" s="3" t="s">
        <v>348</v>
      </c>
      <c r="F319" s="31" t="s">
        <v>349</v>
      </c>
      <c r="G319" t="s">
        <v>16</v>
      </c>
      <c r="H319" s="4">
        <v>20</v>
      </c>
      <c r="I319" s="6">
        <v>1350176.25</v>
      </c>
      <c r="J319" t="s">
        <v>337</v>
      </c>
    </row>
    <row r="320" spans="1:10">
      <c r="A320" s="51" t="s">
        <v>21</v>
      </c>
      <c r="B320" t="s">
        <v>332</v>
      </c>
      <c r="C320" t="s">
        <v>333</v>
      </c>
      <c r="D320" t="s">
        <v>334</v>
      </c>
      <c r="E320" s="3" t="s">
        <v>348</v>
      </c>
      <c r="F320" s="31" t="s">
        <v>349</v>
      </c>
      <c r="G320" t="s">
        <v>16</v>
      </c>
      <c r="H320" s="4">
        <v>70</v>
      </c>
      <c r="I320" s="6">
        <v>6591680.5</v>
      </c>
      <c r="J320" t="s">
        <v>337</v>
      </c>
    </row>
    <row r="321" spans="1:10">
      <c r="A321" s="51" t="s">
        <v>22</v>
      </c>
      <c r="B321" t="s">
        <v>332</v>
      </c>
      <c r="C321" t="s">
        <v>333</v>
      </c>
      <c r="D321" t="s">
        <v>334</v>
      </c>
      <c r="E321" s="3" t="s">
        <v>348</v>
      </c>
      <c r="F321" s="31" t="s">
        <v>349</v>
      </c>
      <c r="G321" t="s">
        <v>16</v>
      </c>
      <c r="H321" s="4">
        <v>44</v>
      </c>
      <c r="I321" s="6">
        <v>5323625</v>
      </c>
      <c r="J321" t="s">
        <v>337</v>
      </c>
    </row>
    <row r="322" spans="1:10">
      <c r="A322" s="51" t="s">
        <v>23</v>
      </c>
      <c r="B322" t="s">
        <v>332</v>
      </c>
      <c r="C322" t="s">
        <v>333</v>
      </c>
      <c r="D322" t="s">
        <v>334</v>
      </c>
      <c r="E322" s="3" t="s">
        <v>348</v>
      </c>
      <c r="F322" s="31" t="s">
        <v>349</v>
      </c>
      <c r="G322" t="s">
        <v>16</v>
      </c>
      <c r="H322" s="4">
        <v>32</v>
      </c>
      <c r="I322" s="6">
        <v>3071000</v>
      </c>
      <c r="J322" t="s">
        <v>337</v>
      </c>
    </row>
    <row r="323" spans="1:10">
      <c r="A323" s="51" t="s">
        <v>23</v>
      </c>
      <c r="B323" t="s">
        <v>332</v>
      </c>
      <c r="C323" t="s">
        <v>333</v>
      </c>
      <c r="D323" t="s">
        <v>334</v>
      </c>
      <c r="E323" s="3" t="s">
        <v>348</v>
      </c>
      <c r="F323" s="31" t="s">
        <v>349</v>
      </c>
      <c r="G323" t="s">
        <v>16</v>
      </c>
      <c r="H323" s="4">
        <v>1</v>
      </c>
      <c r="I323" s="6">
        <v>100000</v>
      </c>
      <c r="J323" t="s">
        <v>350</v>
      </c>
    </row>
    <row r="324" spans="1:10" s="34" customFormat="1">
      <c r="A324" s="33" t="s">
        <v>10</v>
      </c>
      <c r="B324" s="34" t="s">
        <v>351</v>
      </c>
      <c r="C324" s="34" t="s">
        <v>352</v>
      </c>
      <c r="D324" s="34" t="s">
        <v>353</v>
      </c>
      <c r="E324" s="34" t="s">
        <v>354</v>
      </c>
      <c r="F324" s="34" t="s">
        <v>355</v>
      </c>
      <c r="G324" t="s">
        <v>16</v>
      </c>
      <c r="H324" s="35">
        <v>7</v>
      </c>
      <c r="I324" s="36">
        <v>81285</v>
      </c>
    </row>
    <row r="325" spans="1:10" s="37" customFormat="1">
      <c r="A325" s="33" t="s">
        <v>10</v>
      </c>
      <c r="B325" s="37" t="s">
        <v>351</v>
      </c>
      <c r="C325" s="37" t="s">
        <v>352</v>
      </c>
      <c r="D325" s="37" t="s">
        <v>356</v>
      </c>
      <c r="E325" s="37" t="s">
        <v>357</v>
      </c>
      <c r="F325" s="37" t="s">
        <v>358</v>
      </c>
      <c r="G325" t="s">
        <v>16</v>
      </c>
      <c r="H325" s="38">
        <v>381</v>
      </c>
      <c r="I325" s="39">
        <v>30000821</v>
      </c>
      <c r="J325" s="37" t="s">
        <v>359</v>
      </c>
    </row>
    <row r="326" spans="1:10" s="37" customFormat="1">
      <c r="A326" s="33" t="s">
        <v>10</v>
      </c>
      <c r="B326" s="37" t="s">
        <v>351</v>
      </c>
      <c r="C326" s="37" t="s">
        <v>352</v>
      </c>
      <c r="D326" s="34" t="s">
        <v>353</v>
      </c>
      <c r="E326" s="37" t="s">
        <v>360</v>
      </c>
      <c r="F326" s="37" t="s">
        <v>361</v>
      </c>
      <c r="G326" t="s">
        <v>16</v>
      </c>
      <c r="H326" s="38">
        <v>29</v>
      </c>
      <c r="I326" s="39">
        <v>10921327</v>
      </c>
    </row>
    <row r="327" spans="1:10" s="34" customFormat="1">
      <c r="A327" s="33" t="s">
        <v>10</v>
      </c>
      <c r="B327" s="34" t="s">
        <v>351</v>
      </c>
      <c r="C327" s="34" t="s">
        <v>352</v>
      </c>
      <c r="D327" s="34" t="s">
        <v>356</v>
      </c>
      <c r="E327" s="34" t="s">
        <v>362</v>
      </c>
      <c r="F327" s="34" t="s">
        <v>363</v>
      </c>
      <c r="G327" t="s">
        <v>16</v>
      </c>
      <c r="H327" s="35">
        <v>4</v>
      </c>
      <c r="I327" s="36">
        <v>3647780</v>
      </c>
    </row>
    <row r="328" spans="1:10" s="34" customFormat="1">
      <c r="A328" s="33" t="s">
        <v>10</v>
      </c>
      <c r="B328" s="34" t="s">
        <v>351</v>
      </c>
      <c r="C328" s="34" t="s">
        <v>352</v>
      </c>
      <c r="D328" s="34" t="s">
        <v>356</v>
      </c>
      <c r="E328" s="34" t="s">
        <v>364</v>
      </c>
      <c r="F328" s="37" t="s">
        <v>365</v>
      </c>
      <c r="G328" s="34" t="s">
        <v>27</v>
      </c>
      <c r="H328" s="35">
        <v>3</v>
      </c>
      <c r="I328" s="36">
        <v>41132220</v>
      </c>
    </row>
    <row r="329" spans="1:10" s="34" customFormat="1">
      <c r="A329" s="33" t="s">
        <v>19</v>
      </c>
      <c r="B329" s="34" t="s">
        <v>351</v>
      </c>
      <c r="C329" s="34" t="s">
        <v>352</v>
      </c>
      <c r="D329" s="34" t="s">
        <v>353</v>
      </c>
      <c r="E329" s="34" t="s">
        <v>354</v>
      </c>
      <c r="F329" s="34" t="s">
        <v>355</v>
      </c>
      <c r="G329" s="34" t="s">
        <v>16</v>
      </c>
      <c r="H329" s="35">
        <v>7</v>
      </c>
      <c r="I329" s="40">
        <v>93935</v>
      </c>
    </row>
    <row r="330" spans="1:10" s="34" customFormat="1">
      <c r="A330" s="33" t="s">
        <v>19</v>
      </c>
      <c r="B330" s="34" t="s">
        <v>351</v>
      </c>
      <c r="C330" s="34" t="s">
        <v>352</v>
      </c>
      <c r="D330" s="34" t="s">
        <v>356</v>
      </c>
      <c r="E330" s="34" t="s">
        <v>357</v>
      </c>
      <c r="F330" s="34" t="s">
        <v>358</v>
      </c>
      <c r="G330" s="34" t="s">
        <v>16</v>
      </c>
      <c r="H330" s="35">
        <v>127</v>
      </c>
      <c r="I330" s="36">
        <v>9997607</v>
      </c>
      <c r="J330" s="37" t="s">
        <v>359</v>
      </c>
    </row>
    <row r="331" spans="1:10" s="34" customFormat="1">
      <c r="A331" s="33" t="s">
        <v>19</v>
      </c>
      <c r="B331" s="34" t="s">
        <v>351</v>
      </c>
      <c r="C331" s="34" t="s">
        <v>352</v>
      </c>
      <c r="D331" s="34" t="s">
        <v>353</v>
      </c>
      <c r="E331" s="37" t="s">
        <v>360</v>
      </c>
      <c r="F331" s="34" t="s">
        <v>361</v>
      </c>
      <c r="G331" s="34" t="s">
        <v>16</v>
      </c>
      <c r="H331" s="35">
        <v>29</v>
      </c>
      <c r="I331" s="36">
        <v>11020352</v>
      </c>
    </row>
    <row r="332" spans="1:10" s="34" customFormat="1">
      <c r="A332" s="33" t="s">
        <v>19</v>
      </c>
      <c r="B332" s="34" t="s">
        <v>351</v>
      </c>
      <c r="C332" s="34" t="s">
        <v>352</v>
      </c>
      <c r="D332" s="34" t="s">
        <v>356</v>
      </c>
      <c r="E332" s="34" t="s">
        <v>362</v>
      </c>
      <c r="F332" s="37" t="s">
        <v>363</v>
      </c>
      <c r="G332" s="34" t="s">
        <v>16</v>
      </c>
      <c r="H332" s="35">
        <v>5</v>
      </c>
      <c r="I332" s="36">
        <v>3779412</v>
      </c>
    </row>
    <row r="333" spans="1:10" s="34" customFormat="1">
      <c r="A333" s="33" t="s">
        <v>19</v>
      </c>
      <c r="B333" s="34" t="s">
        <v>351</v>
      </c>
      <c r="C333" s="34" t="s">
        <v>352</v>
      </c>
      <c r="D333" s="34" t="s">
        <v>356</v>
      </c>
      <c r="E333" s="34" t="s">
        <v>364</v>
      </c>
      <c r="F333" s="34" t="s">
        <v>365</v>
      </c>
      <c r="G333" s="34" t="s">
        <v>27</v>
      </c>
      <c r="H333" s="35">
        <v>3</v>
      </c>
      <c r="I333" s="36">
        <v>35722285</v>
      </c>
    </row>
    <row r="334" spans="1:10" s="34" customFormat="1">
      <c r="A334" s="33" t="s">
        <v>21</v>
      </c>
      <c r="B334" s="34" t="s">
        <v>351</v>
      </c>
      <c r="C334" s="34" t="s">
        <v>352</v>
      </c>
      <c r="D334" s="34" t="s">
        <v>353</v>
      </c>
      <c r="E334" s="34" t="s">
        <v>354</v>
      </c>
      <c r="F334" s="34" t="s">
        <v>355</v>
      </c>
      <c r="G334" s="34" t="s">
        <v>16</v>
      </c>
      <c r="H334" s="35">
        <v>15</v>
      </c>
      <c r="I334" s="36">
        <v>159547.5</v>
      </c>
    </row>
    <row r="335" spans="1:10" s="34" customFormat="1">
      <c r="A335" s="33" t="s">
        <v>21</v>
      </c>
      <c r="B335" s="34" t="s">
        <v>351</v>
      </c>
      <c r="C335" s="34" t="s">
        <v>352</v>
      </c>
      <c r="D335" s="34" t="s">
        <v>353</v>
      </c>
      <c r="E335" s="37" t="s">
        <v>360</v>
      </c>
      <c r="F335" s="34" t="s">
        <v>361</v>
      </c>
      <c r="G335" s="34" t="s">
        <v>16</v>
      </c>
      <c r="H335" s="34">
        <v>29</v>
      </c>
      <c r="I335" s="40">
        <v>10055543</v>
      </c>
    </row>
    <row r="336" spans="1:10" s="34" customFormat="1">
      <c r="A336" s="33" t="s">
        <v>21</v>
      </c>
      <c r="B336" s="34" t="s">
        <v>351</v>
      </c>
      <c r="C336" s="34" t="s">
        <v>352</v>
      </c>
      <c r="D336" s="34" t="s">
        <v>356</v>
      </c>
      <c r="E336" s="37" t="s">
        <v>362</v>
      </c>
      <c r="F336" s="34" t="s">
        <v>363</v>
      </c>
      <c r="G336" s="34" t="s">
        <v>16</v>
      </c>
      <c r="H336" s="35">
        <v>4</v>
      </c>
      <c r="I336" s="36">
        <v>3570414</v>
      </c>
    </row>
    <row r="337" spans="1:10" s="34" customFormat="1">
      <c r="A337" s="33" t="s">
        <v>21</v>
      </c>
      <c r="B337" s="34" t="s">
        <v>351</v>
      </c>
      <c r="C337" s="34" t="s">
        <v>352</v>
      </c>
      <c r="D337" s="34" t="s">
        <v>356</v>
      </c>
      <c r="E337" s="37" t="s">
        <v>364</v>
      </c>
      <c r="F337" s="34" t="s">
        <v>365</v>
      </c>
      <c r="G337" s="34" t="s">
        <v>27</v>
      </c>
      <c r="H337" s="35">
        <v>3</v>
      </c>
      <c r="I337" s="40">
        <v>35722285</v>
      </c>
    </row>
    <row r="338" spans="1:10" s="34" customFormat="1">
      <c r="A338" s="33" t="s">
        <v>22</v>
      </c>
      <c r="B338" s="34" t="s">
        <v>351</v>
      </c>
      <c r="C338" s="34" t="s">
        <v>352</v>
      </c>
      <c r="D338" s="34" t="s">
        <v>353</v>
      </c>
      <c r="E338" s="34" t="s">
        <v>354</v>
      </c>
      <c r="F338" s="34" t="s">
        <v>355</v>
      </c>
      <c r="G338" s="34" t="s">
        <v>16</v>
      </c>
      <c r="H338" s="35">
        <v>32</v>
      </c>
      <c r="I338" s="36">
        <v>301160</v>
      </c>
    </row>
    <row r="339" spans="1:10" s="34" customFormat="1">
      <c r="A339" s="33" t="s">
        <v>22</v>
      </c>
      <c r="B339" s="34" t="s">
        <v>351</v>
      </c>
      <c r="C339" s="34" t="s">
        <v>352</v>
      </c>
      <c r="D339" s="34" t="s">
        <v>353</v>
      </c>
      <c r="E339" s="37" t="s">
        <v>360</v>
      </c>
      <c r="F339" s="34" t="s">
        <v>361</v>
      </c>
      <c r="G339" s="34" t="s">
        <v>16</v>
      </c>
      <c r="H339" s="35">
        <v>27</v>
      </c>
      <c r="I339" s="36">
        <v>8758561.0999999996</v>
      </c>
    </row>
    <row r="340" spans="1:10" s="34" customFormat="1">
      <c r="A340" s="33" t="s">
        <v>22</v>
      </c>
      <c r="B340" s="34" t="s">
        <v>351</v>
      </c>
      <c r="C340" s="34" t="s">
        <v>352</v>
      </c>
      <c r="D340" s="34" t="s">
        <v>356</v>
      </c>
      <c r="E340" s="34" t="s">
        <v>366</v>
      </c>
      <c r="F340" s="34" t="s">
        <v>363</v>
      </c>
      <c r="G340" s="34" t="s">
        <v>16</v>
      </c>
      <c r="H340" s="35">
        <v>5</v>
      </c>
      <c r="I340" s="36">
        <v>3770414</v>
      </c>
    </row>
    <row r="341" spans="1:10" s="34" customFormat="1">
      <c r="A341" s="33" t="s">
        <v>22</v>
      </c>
      <c r="B341" s="34" t="s">
        <v>351</v>
      </c>
      <c r="C341" s="34" t="s">
        <v>352</v>
      </c>
      <c r="D341" s="34" t="s">
        <v>356</v>
      </c>
      <c r="E341" s="34" t="s">
        <v>364</v>
      </c>
      <c r="F341" s="34" t="s">
        <v>365</v>
      </c>
      <c r="G341" s="34" t="s">
        <v>27</v>
      </c>
      <c r="H341" s="35">
        <v>3</v>
      </c>
      <c r="I341" s="36">
        <v>39514400</v>
      </c>
    </row>
    <row r="342" spans="1:10" s="34" customFormat="1">
      <c r="A342" s="33" t="s">
        <v>23</v>
      </c>
      <c r="B342" s="34" t="s">
        <v>351</v>
      </c>
      <c r="C342" s="34" t="s">
        <v>352</v>
      </c>
      <c r="D342" s="34" t="s">
        <v>353</v>
      </c>
      <c r="E342" s="34" t="s">
        <v>354</v>
      </c>
      <c r="F342" s="34" t="s">
        <v>355</v>
      </c>
      <c r="G342" s="34" t="s">
        <v>16</v>
      </c>
      <c r="H342" s="35">
        <v>17</v>
      </c>
      <c r="I342" s="36">
        <v>121999</v>
      </c>
    </row>
    <row r="343" spans="1:10" s="34" customFormat="1">
      <c r="A343" s="33" t="s">
        <v>23</v>
      </c>
      <c r="B343" s="34" t="s">
        <v>351</v>
      </c>
      <c r="C343" s="34" t="s">
        <v>352</v>
      </c>
      <c r="D343" s="34" t="s">
        <v>353</v>
      </c>
      <c r="E343" s="37" t="s">
        <v>360</v>
      </c>
      <c r="F343" s="34" t="s">
        <v>361</v>
      </c>
      <c r="G343" s="34" t="s">
        <v>16</v>
      </c>
      <c r="H343" s="35">
        <v>25</v>
      </c>
      <c r="I343" s="36">
        <v>5628684</v>
      </c>
    </row>
    <row r="344" spans="1:10" s="34" customFormat="1">
      <c r="A344" s="33" t="s">
        <v>23</v>
      </c>
      <c r="B344" s="34" t="s">
        <v>351</v>
      </c>
      <c r="C344" s="34" t="s">
        <v>352</v>
      </c>
      <c r="D344" s="34" t="s">
        <v>356</v>
      </c>
      <c r="E344" s="34" t="s">
        <v>362</v>
      </c>
      <c r="F344" s="34" t="s">
        <v>363</v>
      </c>
      <c r="G344" s="34" t="s">
        <v>16</v>
      </c>
      <c r="H344" s="35">
        <v>4</v>
      </c>
      <c r="I344" s="36">
        <v>2677809</v>
      </c>
    </row>
    <row r="345" spans="1:10" s="34" customFormat="1">
      <c r="A345" s="33" t="s">
        <v>23</v>
      </c>
      <c r="B345" s="34" t="s">
        <v>351</v>
      </c>
      <c r="C345" s="34" t="s">
        <v>352</v>
      </c>
      <c r="D345" s="34" t="s">
        <v>356</v>
      </c>
      <c r="E345" s="34" t="s">
        <v>364</v>
      </c>
      <c r="F345" s="34" t="s">
        <v>365</v>
      </c>
      <c r="G345" s="34" t="s">
        <v>27</v>
      </c>
      <c r="H345" s="35">
        <v>3</v>
      </c>
      <c r="I345" s="36">
        <v>32098376</v>
      </c>
    </row>
    <row r="346" spans="1:10">
      <c r="A346" s="58" t="s">
        <v>19</v>
      </c>
      <c r="B346" t="s">
        <v>367</v>
      </c>
      <c r="C346" t="s">
        <v>368</v>
      </c>
      <c r="D346" t="s">
        <v>369</v>
      </c>
      <c r="E346" s="3" t="s">
        <v>370</v>
      </c>
      <c r="F346" s="31" t="s">
        <v>371</v>
      </c>
      <c r="G346" t="s">
        <v>16</v>
      </c>
      <c r="I346" s="6">
        <v>3830808.23</v>
      </c>
    </row>
    <row r="347" spans="1:10" ht="14.25">
      <c r="A347" s="58" t="s">
        <v>21</v>
      </c>
      <c r="B347" t="s">
        <v>367</v>
      </c>
      <c r="C347" t="s">
        <v>368</v>
      </c>
      <c r="D347" s="59" t="s">
        <v>369</v>
      </c>
      <c r="E347" s="3" t="s">
        <v>370</v>
      </c>
      <c r="F347" s="31" t="s">
        <v>371</v>
      </c>
      <c r="G347" t="s">
        <v>16</v>
      </c>
      <c r="I347" s="6">
        <v>1784450</v>
      </c>
    </row>
    <row r="348" spans="1:10">
      <c r="A348" s="58" t="s">
        <v>22</v>
      </c>
      <c r="B348" t="s">
        <v>367</v>
      </c>
      <c r="C348" t="s">
        <v>368</v>
      </c>
      <c r="D348" t="s">
        <v>369</v>
      </c>
      <c r="E348" s="3" t="s">
        <v>370</v>
      </c>
      <c r="F348" s="31" t="s">
        <v>371</v>
      </c>
      <c r="G348" t="s">
        <v>16</v>
      </c>
      <c r="I348" s="6">
        <v>1398961.51</v>
      </c>
    </row>
    <row r="349" spans="1:10">
      <c r="A349" s="58" t="s">
        <v>23</v>
      </c>
      <c r="B349" t="s">
        <v>367</v>
      </c>
      <c r="C349" t="s">
        <v>368</v>
      </c>
      <c r="D349" t="s">
        <v>369</v>
      </c>
      <c r="E349" s="3" t="s">
        <v>370</v>
      </c>
      <c r="F349" s="31" t="s">
        <v>371</v>
      </c>
      <c r="G349" t="s">
        <v>16</v>
      </c>
      <c r="I349" s="6">
        <v>2781458.35</v>
      </c>
    </row>
    <row r="350" spans="1:10">
      <c r="A350" s="51" t="s">
        <v>10</v>
      </c>
      <c r="B350" t="s">
        <v>372</v>
      </c>
      <c r="C350" s="60" t="s">
        <v>373</v>
      </c>
      <c r="D350" s="52" t="s">
        <v>86</v>
      </c>
      <c r="E350" s="52" t="s">
        <v>86</v>
      </c>
      <c r="F350" s="53" t="s">
        <v>86</v>
      </c>
      <c r="G350" s="52" t="s">
        <v>86</v>
      </c>
      <c r="H350" s="54">
        <v>0</v>
      </c>
      <c r="I350" s="55">
        <v>0</v>
      </c>
      <c r="J350" s="52" t="s">
        <v>87</v>
      </c>
    </row>
    <row r="351" spans="1:10">
      <c r="A351" s="51" t="s">
        <v>19</v>
      </c>
      <c r="B351" t="s">
        <v>372</v>
      </c>
      <c r="C351" s="60" t="s">
        <v>373</v>
      </c>
      <c r="D351" s="52" t="s">
        <v>86</v>
      </c>
      <c r="E351" s="52" t="s">
        <v>86</v>
      </c>
      <c r="F351" s="53" t="s">
        <v>86</v>
      </c>
      <c r="G351" s="52" t="s">
        <v>86</v>
      </c>
      <c r="H351" s="54">
        <v>0</v>
      </c>
      <c r="I351" s="55">
        <v>0</v>
      </c>
      <c r="J351" s="52" t="s">
        <v>87</v>
      </c>
    </row>
    <row r="352" spans="1:10">
      <c r="A352" s="51" t="s">
        <v>21</v>
      </c>
      <c r="B352" t="s">
        <v>372</v>
      </c>
      <c r="C352" s="60" t="s">
        <v>373</v>
      </c>
      <c r="D352" s="52" t="s">
        <v>86</v>
      </c>
      <c r="E352" s="52" t="s">
        <v>86</v>
      </c>
      <c r="F352" s="53" t="s">
        <v>86</v>
      </c>
      <c r="G352" s="52" t="s">
        <v>86</v>
      </c>
      <c r="H352" s="54">
        <v>0</v>
      </c>
      <c r="I352" s="55">
        <v>0</v>
      </c>
      <c r="J352" s="52" t="s">
        <v>87</v>
      </c>
    </row>
    <row r="353" spans="1:10">
      <c r="A353" s="51" t="s">
        <v>22</v>
      </c>
      <c r="B353" t="s">
        <v>372</v>
      </c>
      <c r="C353" s="60" t="s">
        <v>373</v>
      </c>
      <c r="D353" s="52" t="s">
        <v>86</v>
      </c>
      <c r="E353" s="52" t="s">
        <v>86</v>
      </c>
      <c r="F353" s="53" t="s">
        <v>86</v>
      </c>
      <c r="G353" s="52" t="s">
        <v>86</v>
      </c>
      <c r="H353" s="54">
        <v>0</v>
      </c>
      <c r="I353" s="55">
        <v>0</v>
      </c>
      <c r="J353" s="52" t="s">
        <v>87</v>
      </c>
    </row>
    <row r="354" spans="1:10">
      <c r="A354" s="51" t="s">
        <v>23</v>
      </c>
      <c r="B354" t="s">
        <v>372</v>
      </c>
      <c r="C354" s="60" t="s">
        <v>373</v>
      </c>
      <c r="D354" s="52" t="s">
        <v>86</v>
      </c>
      <c r="E354" s="52" t="s">
        <v>86</v>
      </c>
      <c r="F354" s="53" t="s">
        <v>86</v>
      </c>
      <c r="G354" s="52" t="s">
        <v>86</v>
      </c>
      <c r="H354" s="54">
        <v>0</v>
      </c>
      <c r="I354" s="55">
        <v>0</v>
      </c>
      <c r="J354" s="52" t="s">
        <v>87</v>
      </c>
    </row>
    <row r="355" spans="1:10" s="5" customFormat="1">
      <c r="A355" s="53">
        <v>2020</v>
      </c>
      <c r="B355" s="3" t="s">
        <v>39</v>
      </c>
      <c r="C355" s="3" t="s">
        <v>40</v>
      </c>
      <c r="D355" s="5" t="s">
        <v>374</v>
      </c>
      <c r="E355" s="5" t="s">
        <v>375</v>
      </c>
      <c r="F355" s="31" t="s">
        <v>376</v>
      </c>
      <c r="G355" s="5" t="s">
        <v>27</v>
      </c>
      <c r="H355" s="29">
        <v>267</v>
      </c>
      <c r="I355" s="30">
        <v>1675000</v>
      </c>
    </row>
    <row r="356" spans="1:10" s="5" customFormat="1">
      <c r="A356" s="53">
        <v>2021</v>
      </c>
      <c r="B356" s="3" t="s">
        <v>39</v>
      </c>
      <c r="C356" s="3" t="s">
        <v>40</v>
      </c>
      <c r="D356" s="5" t="s">
        <v>374</v>
      </c>
      <c r="E356" s="5" t="s">
        <v>375</v>
      </c>
      <c r="F356" s="31" t="s">
        <v>376</v>
      </c>
      <c r="G356" s="5" t="s">
        <v>27</v>
      </c>
      <c r="H356" s="29">
        <v>323</v>
      </c>
      <c r="I356" s="30"/>
    </row>
    <row r="357" spans="1:10" s="5" customFormat="1">
      <c r="A357" s="53">
        <v>2022</v>
      </c>
      <c r="B357" s="3" t="s">
        <v>39</v>
      </c>
      <c r="C357" s="3" t="s">
        <v>40</v>
      </c>
      <c r="D357" s="5" t="s">
        <v>374</v>
      </c>
      <c r="E357" s="5" t="s">
        <v>375</v>
      </c>
      <c r="F357" s="31" t="s">
        <v>376</v>
      </c>
      <c r="G357" s="5" t="s">
        <v>27</v>
      </c>
      <c r="H357" s="29">
        <v>275</v>
      </c>
      <c r="I357" s="30">
        <v>1622053</v>
      </c>
    </row>
    <row r="358" spans="1:10" s="5" customFormat="1">
      <c r="A358" s="53">
        <v>2023</v>
      </c>
      <c r="B358" s="3" t="s">
        <v>39</v>
      </c>
      <c r="C358" s="3" t="s">
        <v>40</v>
      </c>
      <c r="D358" s="5" t="s">
        <v>374</v>
      </c>
      <c r="E358" s="5" t="s">
        <v>375</v>
      </c>
      <c r="F358" s="31" t="s">
        <v>376</v>
      </c>
      <c r="G358" s="5" t="s">
        <v>27</v>
      </c>
      <c r="H358" s="29">
        <v>297</v>
      </c>
      <c r="I358" s="30">
        <v>1600000</v>
      </c>
    </row>
    <row r="359" spans="1:10" s="5" customFormat="1">
      <c r="A359" s="53">
        <v>2024</v>
      </c>
      <c r="B359" s="3" t="s">
        <v>39</v>
      </c>
      <c r="C359" s="3" t="s">
        <v>40</v>
      </c>
      <c r="D359" s="5" t="s">
        <v>374</v>
      </c>
      <c r="E359" s="5" t="s">
        <v>375</v>
      </c>
      <c r="F359" s="31" t="s">
        <v>376</v>
      </c>
      <c r="G359" s="5" t="s">
        <v>27</v>
      </c>
      <c r="H359" s="29">
        <v>325</v>
      </c>
      <c r="I359" s="30">
        <v>1600000</v>
      </c>
    </row>
    <row r="360" spans="1:10" s="5" customFormat="1">
      <c r="A360" s="53">
        <v>2024</v>
      </c>
      <c r="B360" s="3" t="s">
        <v>39</v>
      </c>
      <c r="C360" s="3" t="s">
        <v>40</v>
      </c>
      <c r="D360" s="5" t="s">
        <v>374</v>
      </c>
      <c r="E360" s="5" t="s">
        <v>377</v>
      </c>
      <c r="F360" s="31" t="s">
        <v>378</v>
      </c>
      <c r="G360" s="5" t="s">
        <v>27</v>
      </c>
      <c r="H360" s="29">
        <v>300</v>
      </c>
      <c r="I360" s="30">
        <v>1200000</v>
      </c>
    </row>
    <row r="361" spans="1:10" s="5" customFormat="1">
      <c r="A361" s="53" t="s">
        <v>10</v>
      </c>
      <c r="B361" s="3" t="s">
        <v>39</v>
      </c>
      <c r="C361" s="3" t="s">
        <v>40</v>
      </c>
      <c r="D361" s="5" t="s">
        <v>374</v>
      </c>
      <c r="E361" s="5" t="s">
        <v>379</v>
      </c>
      <c r="F361" s="31" t="s">
        <v>380</v>
      </c>
      <c r="G361" s="5" t="s">
        <v>27</v>
      </c>
      <c r="H361" s="29">
        <v>1733</v>
      </c>
      <c r="I361" s="30">
        <v>53461342</v>
      </c>
      <c r="J361" s="5" t="s">
        <v>381</v>
      </c>
    </row>
    <row r="362" spans="1:10" s="5" customFormat="1">
      <c r="A362" s="53" t="s">
        <v>19</v>
      </c>
      <c r="B362" s="3" t="s">
        <v>39</v>
      </c>
      <c r="C362" s="3" t="s">
        <v>40</v>
      </c>
      <c r="D362" s="5" t="s">
        <v>374</v>
      </c>
      <c r="E362" s="5" t="s">
        <v>379</v>
      </c>
      <c r="F362" s="31" t="s">
        <v>380</v>
      </c>
      <c r="G362" s="5" t="s">
        <v>27</v>
      </c>
      <c r="H362" s="29">
        <v>1035</v>
      </c>
      <c r="I362" s="30">
        <v>30837262</v>
      </c>
    </row>
    <row r="363" spans="1:10" s="5" customFormat="1">
      <c r="A363" s="53" t="s">
        <v>21</v>
      </c>
      <c r="B363" s="3" t="s">
        <v>39</v>
      </c>
      <c r="C363" s="3" t="s">
        <v>40</v>
      </c>
      <c r="D363" s="5" t="s">
        <v>374</v>
      </c>
      <c r="E363" s="5" t="s">
        <v>379</v>
      </c>
      <c r="F363" s="31" t="s">
        <v>380</v>
      </c>
      <c r="G363" s="5" t="s">
        <v>27</v>
      </c>
      <c r="H363" s="29">
        <v>806</v>
      </c>
      <c r="I363" s="30">
        <v>45541560</v>
      </c>
    </row>
    <row r="364" spans="1:10" s="5" customFormat="1">
      <c r="A364" s="53" t="s">
        <v>22</v>
      </c>
      <c r="B364" s="3" t="s">
        <v>39</v>
      </c>
      <c r="C364" s="3" t="s">
        <v>40</v>
      </c>
      <c r="D364" s="5" t="s">
        <v>374</v>
      </c>
      <c r="E364" s="5" t="s">
        <v>379</v>
      </c>
      <c r="F364" s="31" t="s">
        <v>380</v>
      </c>
      <c r="G364" s="5" t="s">
        <v>27</v>
      </c>
      <c r="H364" s="29">
        <v>907</v>
      </c>
      <c r="I364" s="30">
        <v>41332246</v>
      </c>
    </row>
    <row r="365" spans="1:10" s="5" customFormat="1">
      <c r="A365" s="53" t="s">
        <v>23</v>
      </c>
      <c r="B365" s="3" t="s">
        <v>39</v>
      </c>
      <c r="C365" s="3" t="s">
        <v>40</v>
      </c>
      <c r="D365" s="5" t="s">
        <v>374</v>
      </c>
      <c r="E365" s="5" t="s">
        <v>379</v>
      </c>
      <c r="F365" s="31" t="s">
        <v>380</v>
      </c>
      <c r="G365" s="5" t="s">
        <v>27</v>
      </c>
      <c r="H365" s="29">
        <v>913</v>
      </c>
      <c r="I365" s="30">
        <v>51920000</v>
      </c>
    </row>
    <row r="366" spans="1:10" s="5" customFormat="1">
      <c r="A366" s="53">
        <v>2024</v>
      </c>
      <c r="B366" s="3" t="s">
        <v>39</v>
      </c>
      <c r="C366" s="3" t="s">
        <v>40</v>
      </c>
      <c r="D366" s="5" t="s">
        <v>374</v>
      </c>
      <c r="E366" s="5" t="s">
        <v>382</v>
      </c>
      <c r="F366" s="31" t="s">
        <v>383</v>
      </c>
      <c r="G366" s="5" t="s">
        <v>27</v>
      </c>
      <c r="H366" s="29">
        <v>50</v>
      </c>
      <c r="I366" s="30">
        <v>1679000</v>
      </c>
    </row>
    <row r="367" spans="1:10" s="5" customFormat="1">
      <c r="A367" s="53">
        <v>2024</v>
      </c>
      <c r="B367" s="3" t="s">
        <v>39</v>
      </c>
      <c r="C367" s="3" t="s">
        <v>40</v>
      </c>
      <c r="D367" s="5" t="s">
        <v>374</v>
      </c>
      <c r="E367" s="5" t="s">
        <v>384</v>
      </c>
      <c r="F367" s="31" t="s">
        <v>385</v>
      </c>
      <c r="G367" s="5" t="s">
        <v>27</v>
      </c>
      <c r="H367" s="29">
        <v>80</v>
      </c>
      <c r="I367" s="30">
        <v>1048000</v>
      </c>
    </row>
    <row r="368" spans="1:10" s="5" customFormat="1">
      <c r="A368" s="53">
        <v>2024</v>
      </c>
      <c r="B368" s="3" t="s">
        <v>39</v>
      </c>
      <c r="C368" s="3" t="s">
        <v>40</v>
      </c>
      <c r="D368" s="5" t="s">
        <v>374</v>
      </c>
      <c r="E368" s="5" t="s">
        <v>386</v>
      </c>
      <c r="F368" s="31" t="s">
        <v>387</v>
      </c>
      <c r="G368" s="5" t="s">
        <v>27</v>
      </c>
      <c r="H368" s="29">
        <v>50</v>
      </c>
      <c r="I368" s="30">
        <v>1593000</v>
      </c>
    </row>
    <row r="369" spans="1:10" s="5" customFormat="1">
      <c r="A369" s="53" t="s">
        <v>22</v>
      </c>
      <c r="B369" s="3" t="s">
        <v>39</v>
      </c>
      <c r="C369" s="3" t="s">
        <v>40</v>
      </c>
      <c r="D369" s="5" t="s">
        <v>374</v>
      </c>
      <c r="E369" s="5" t="s">
        <v>388</v>
      </c>
      <c r="F369" s="31" t="s">
        <v>389</v>
      </c>
      <c r="G369" s="5" t="s">
        <v>27</v>
      </c>
      <c r="H369" s="29">
        <v>100</v>
      </c>
      <c r="I369" s="30">
        <v>1133000</v>
      </c>
    </row>
    <row r="370" spans="1:10" s="5" customFormat="1">
      <c r="A370" s="53" t="s">
        <v>23</v>
      </c>
      <c r="B370" s="3" t="s">
        <v>39</v>
      </c>
      <c r="C370" s="3" t="s">
        <v>40</v>
      </c>
      <c r="D370" s="5" t="s">
        <v>374</v>
      </c>
      <c r="E370" s="5" t="s">
        <v>388</v>
      </c>
      <c r="F370" s="31" t="s">
        <v>390</v>
      </c>
      <c r="G370" s="5" t="s">
        <v>27</v>
      </c>
      <c r="H370" s="29">
        <v>450</v>
      </c>
      <c r="I370" s="30">
        <v>1072300</v>
      </c>
    </row>
    <row r="371" spans="1:10" s="5" customFormat="1">
      <c r="A371" s="53">
        <v>2020</v>
      </c>
      <c r="B371" s="3" t="s">
        <v>39</v>
      </c>
      <c r="C371" s="3" t="s">
        <v>40</v>
      </c>
      <c r="D371" s="5" t="s">
        <v>374</v>
      </c>
      <c r="E371" s="5" t="s">
        <v>391</v>
      </c>
      <c r="F371" s="31" t="s">
        <v>392</v>
      </c>
      <c r="G371" s="5" t="s">
        <v>27</v>
      </c>
      <c r="H371" s="29">
        <v>90</v>
      </c>
      <c r="I371" s="30"/>
    </row>
    <row r="372" spans="1:10" s="5" customFormat="1">
      <c r="A372" s="53">
        <v>2021</v>
      </c>
      <c r="B372" s="3" t="s">
        <v>39</v>
      </c>
      <c r="C372" s="3" t="s">
        <v>40</v>
      </c>
      <c r="D372" s="5" t="s">
        <v>374</v>
      </c>
      <c r="E372" s="5" t="s">
        <v>391</v>
      </c>
      <c r="F372" s="31" t="s">
        <v>392</v>
      </c>
      <c r="G372" s="5" t="s">
        <v>27</v>
      </c>
      <c r="H372" s="29">
        <v>180</v>
      </c>
      <c r="I372" s="30"/>
    </row>
    <row r="373" spans="1:10" s="5" customFormat="1">
      <c r="A373" s="53">
        <v>2022</v>
      </c>
      <c r="B373" s="3" t="s">
        <v>39</v>
      </c>
      <c r="C373" s="3" t="s">
        <v>40</v>
      </c>
      <c r="D373" s="5" t="s">
        <v>374</v>
      </c>
      <c r="E373" s="5" t="s">
        <v>391</v>
      </c>
      <c r="F373" s="31" t="s">
        <v>392</v>
      </c>
      <c r="G373" s="5" t="s">
        <v>27</v>
      </c>
      <c r="H373" s="29">
        <v>197</v>
      </c>
      <c r="I373" s="30"/>
    </row>
    <row r="374" spans="1:10" s="5" customFormat="1">
      <c r="A374" s="53">
        <v>2023</v>
      </c>
      <c r="B374" s="3" t="s">
        <v>39</v>
      </c>
      <c r="C374" s="3" t="s">
        <v>40</v>
      </c>
      <c r="D374" s="5" t="s">
        <v>374</v>
      </c>
      <c r="E374" s="5" t="s">
        <v>391</v>
      </c>
      <c r="F374" s="31" t="s">
        <v>392</v>
      </c>
      <c r="G374" s="5" t="s">
        <v>27</v>
      </c>
      <c r="H374" s="29">
        <v>180</v>
      </c>
      <c r="I374" s="30">
        <v>16900000</v>
      </c>
    </row>
    <row r="375" spans="1:10" s="5" customFormat="1">
      <c r="A375" s="53">
        <v>2024</v>
      </c>
      <c r="B375" s="3" t="s">
        <v>39</v>
      </c>
      <c r="C375" s="3" t="s">
        <v>40</v>
      </c>
      <c r="D375" s="5" t="s">
        <v>374</v>
      </c>
      <c r="E375" s="5" t="s">
        <v>391</v>
      </c>
      <c r="F375" s="31" t="s">
        <v>392</v>
      </c>
      <c r="G375" s="5" t="s">
        <v>27</v>
      </c>
      <c r="H375" s="29">
        <v>100</v>
      </c>
      <c r="I375" s="30">
        <v>16900000</v>
      </c>
    </row>
    <row r="376" spans="1:10" s="5" customFormat="1">
      <c r="A376" s="53" t="s">
        <v>19</v>
      </c>
      <c r="B376" s="3" t="s">
        <v>39</v>
      </c>
      <c r="C376" s="3" t="s">
        <v>40</v>
      </c>
      <c r="D376" s="5" t="s">
        <v>18</v>
      </c>
      <c r="E376" s="5" t="s">
        <v>393</v>
      </c>
      <c r="F376" s="31" t="s">
        <v>394</v>
      </c>
      <c r="G376" s="5" t="s">
        <v>27</v>
      </c>
      <c r="H376" s="29">
        <f>622+1090</f>
        <v>1712</v>
      </c>
      <c r="I376" s="30">
        <v>24528000</v>
      </c>
      <c r="J376" s="29" t="s">
        <v>395</v>
      </c>
    </row>
    <row r="377" spans="1:10" s="5" customFormat="1">
      <c r="A377" s="53" t="s">
        <v>21</v>
      </c>
      <c r="B377" s="3" t="s">
        <v>39</v>
      </c>
      <c r="C377" s="3" t="s">
        <v>40</v>
      </c>
      <c r="D377" s="5" t="s">
        <v>18</v>
      </c>
      <c r="E377" s="5" t="s">
        <v>393</v>
      </c>
      <c r="F377" s="31" t="s">
        <v>394</v>
      </c>
      <c r="G377" s="5" t="s">
        <v>27</v>
      </c>
      <c r="H377" s="29">
        <f>619+1050</f>
        <v>1669</v>
      </c>
      <c r="I377" s="30">
        <v>21209003.16</v>
      </c>
      <c r="J377" s="29" t="s">
        <v>396</v>
      </c>
    </row>
    <row r="378" spans="1:10" s="5" customFormat="1">
      <c r="A378" s="53" t="s">
        <v>22</v>
      </c>
      <c r="B378" s="3" t="s">
        <v>39</v>
      </c>
      <c r="C378" s="3" t="s">
        <v>40</v>
      </c>
      <c r="D378" s="5" t="s">
        <v>18</v>
      </c>
      <c r="E378" s="5" t="s">
        <v>393</v>
      </c>
      <c r="F378" s="31" t="s">
        <v>394</v>
      </c>
      <c r="G378" s="5" t="s">
        <v>27</v>
      </c>
      <c r="H378" s="29">
        <f>613+1019</f>
        <v>1632</v>
      </c>
      <c r="I378" s="30">
        <v>19701803.16</v>
      </c>
      <c r="J378" s="29" t="s">
        <v>397</v>
      </c>
    </row>
    <row r="379" spans="1:10" s="5" customFormat="1">
      <c r="A379" s="53" t="s">
        <v>23</v>
      </c>
      <c r="B379" s="3" t="s">
        <v>39</v>
      </c>
      <c r="C379" s="3" t="s">
        <v>40</v>
      </c>
      <c r="D379" s="5" t="s">
        <v>18</v>
      </c>
      <c r="E379" s="5" t="s">
        <v>393</v>
      </c>
      <c r="F379" s="31" t="s">
        <v>394</v>
      </c>
      <c r="G379" s="5" t="s">
        <v>27</v>
      </c>
      <c r="H379" s="29">
        <f>628+1026</f>
        <v>1654</v>
      </c>
      <c r="I379" s="30">
        <v>21093803.16</v>
      </c>
      <c r="J379" s="29" t="s">
        <v>398</v>
      </c>
    </row>
    <row r="380" spans="1:10" s="5" customFormat="1">
      <c r="A380" s="53" t="s">
        <v>399</v>
      </c>
      <c r="B380" s="3" t="s">
        <v>39</v>
      </c>
      <c r="C380" s="3" t="s">
        <v>40</v>
      </c>
      <c r="D380" s="5" t="s">
        <v>400</v>
      </c>
      <c r="E380" s="5" t="s">
        <v>401</v>
      </c>
      <c r="F380" s="31" t="s">
        <v>402</v>
      </c>
      <c r="G380" s="53" t="s">
        <v>27</v>
      </c>
      <c r="H380" s="29">
        <v>200</v>
      </c>
      <c r="I380" s="30">
        <v>29142000</v>
      </c>
    </row>
    <row r="381" spans="1:10" s="5" customFormat="1">
      <c r="A381" s="53" t="s">
        <v>403</v>
      </c>
      <c r="B381" s="3" t="s">
        <v>39</v>
      </c>
      <c r="C381" s="3" t="s">
        <v>40</v>
      </c>
      <c r="D381" s="5" t="s">
        <v>404</v>
      </c>
      <c r="E381" s="5" t="s">
        <v>405</v>
      </c>
      <c r="F381" s="31" t="s">
        <v>406</v>
      </c>
      <c r="G381" s="42" t="s">
        <v>27</v>
      </c>
      <c r="H381" s="29">
        <v>159</v>
      </c>
      <c r="I381" s="30">
        <v>3180000</v>
      </c>
    </row>
    <row r="382" spans="1:10" s="5" customFormat="1">
      <c r="A382" s="53" t="s">
        <v>399</v>
      </c>
      <c r="B382" s="3" t="s">
        <v>39</v>
      </c>
      <c r="C382" s="3" t="s">
        <v>40</v>
      </c>
      <c r="D382" s="5" t="s">
        <v>400</v>
      </c>
      <c r="E382" s="5" t="s">
        <v>407</v>
      </c>
      <c r="F382" s="31" t="s">
        <v>402</v>
      </c>
      <c r="G382" s="5" t="s">
        <v>27</v>
      </c>
      <c r="H382" s="29">
        <v>200</v>
      </c>
      <c r="I382" s="30">
        <v>29142000</v>
      </c>
      <c r="J382" s="5" t="s">
        <v>408</v>
      </c>
    </row>
    <row r="383" spans="1:10">
      <c r="A383" s="58" t="s">
        <v>10</v>
      </c>
      <c r="B383" t="s">
        <v>409</v>
      </c>
      <c r="C383" t="s">
        <v>410</v>
      </c>
      <c r="D383" s="52" t="s">
        <v>86</v>
      </c>
      <c r="E383" s="52" t="s">
        <v>86</v>
      </c>
      <c r="F383" s="53" t="s">
        <v>86</v>
      </c>
      <c r="G383" s="31" t="s">
        <v>86</v>
      </c>
      <c r="H383" s="54">
        <v>0</v>
      </c>
      <c r="I383" s="55">
        <v>0</v>
      </c>
      <c r="J383" s="31" t="s">
        <v>411</v>
      </c>
    </row>
    <row r="384" spans="1:10">
      <c r="A384" s="58" t="s">
        <v>19</v>
      </c>
      <c r="B384" t="s">
        <v>409</v>
      </c>
      <c r="C384" t="s">
        <v>410</v>
      </c>
      <c r="D384" s="52" t="s">
        <v>86</v>
      </c>
      <c r="E384" s="52" t="s">
        <v>86</v>
      </c>
      <c r="F384" s="53" t="s">
        <v>86</v>
      </c>
      <c r="G384" s="31" t="s">
        <v>86</v>
      </c>
      <c r="H384" s="54">
        <v>0</v>
      </c>
      <c r="I384" s="55">
        <v>0</v>
      </c>
      <c r="J384" s="31" t="s">
        <v>411</v>
      </c>
    </row>
    <row r="385" spans="1:10">
      <c r="A385" s="58" t="s">
        <v>21</v>
      </c>
      <c r="B385" t="s">
        <v>409</v>
      </c>
      <c r="C385" t="s">
        <v>410</v>
      </c>
      <c r="D385" s="52" t="s">
        <v>86</v>
      </c>
      <c r="E385" s="52" t="s">
        <v>86</v>
      </c>
      <c r="F385" s="53" t="s">
        <v>86</v>
      </c>
      <c r="G385" s="31" t="s">
        <v>86</v>
      </c>
      <c r="H385" s="54">
        <v>0</v>
      </c>
      <c r="I385" s="55">
        <v>0</v>
      </c>
      <c r="J385" s="31" t="s">
        <v>411</v>
      </c>
    </row>
    <row r="386" spans="1:10">
      <c r="A386" s="58" t="s">
        <v>22</v>
      </c>
      <c r="B386" t="s">
        <v>409</v>
      </c>
      <c r="C386" t="s">
        <v>410</v>
      </c>
      <c r="D386" s="52" t="s">
        <v>86</v>
      </c>
      <c r="E386" s="52" t="s">
        <v>86</v>
      </c>
      <c r="F386" s="53" t="s">
        <v>86</v>
      </c>
      <c r="G386" s="31" t="s">
        <v>86</v>
      </c>
      <c r="H386" s="54">
        <v>0</v>
      </c>
      <c r="I386" s="55">
        <v>0</v>
      </c>
      <c r="J386" s="31" t="s">
        <v>411</v>
      </c>
    </row>
    <row r="387" spans="1:10">
      <c r="A387" s="58" t="s">
        <v>23</v>
      </c>
      <c r="B387" t="s">
        <v>409</v>
      </c>
      <c r="C387" t="s">
        <v>410</v>
      </c>
      <c r="D387" s="52" t="s">
        <v>86</v>
      </c>
      <c r="E387" s="52" t="s">
        <v>86</v>
      </c>
      <c r="F387" s="53" t="s">
        <v>86</v>
      </c>
      <c r="G387" s="31" t="s">
        <v>86</v>
      </c>
      <c r="H387" s="54">
        <v>0</v>
      </c>
      <c r="I387" s="55">
        <v>0</v>
      </c>
      <c r="J387" s="31" t="s">
        <v>411</v>
      </c>
    </row>
    <row r="388" spans="1:10">
      <c r="A388" s="58" t="s">
        <v>19</v>
      </c>
      <c r="B388" t="s">
        <v>412</v>
      </c>
      <c r="C388" t="s">
        <v>413</v>
      </c>
      <c r="D388" t="s">
        <v>414</v>
      </c>
      <c r="E388" s="3" t="s">
        <v>415</v>
      </c>
      <c r="F388" s="31" t="s">
        <v>416</v>
      </c>
      <c r="G388" s="53" t="s">
        <v>16</v>
      </c>
      <c r="H388" s="4">
        <v>1</v>
      </c>
      <c r="I388" s="6">
        <v>55858.879999999997</v>
      </c>
    </row>
    <row r="389" spans="1:10">
      <c r="A389" s="58" t="s">
        <v>19</v>
      </c>
      <c r="B389" t="s">
        <v>412</v>
      </c>
      <c r="C389" t="s">
        <v>413</v>
      </c>
      <c r="D389" t="s">
        <v>414</v>
      </c>
      <c r="E389" s="3" t="s">
        <v>417</v>
      </c>
      <c r="F389" s="31" t="s">
        <v>418</v>
      </c>
      <c r="G389" s="53" t="s">
        <v>16</v>
      </c>
      <c r="H389" s="4">
        <v>1</v>
      </c>
      <c r="I389" s="6">
        <v>15000</v>
      </c>
    </row>
    <row r="390" spans="1:10">
      <c r="A390" s="58" t="s">
        <v>19</v>
      </c>
      <c r="B390" t="s">
        <v>412</v>
      </c>
      <c r="C390" t="s">
        <v>413</v>
      </c>
      <c r="D390" t="s">
        <v>414</v>
      </c>
      <c r="E390" s="3" t="s">
        <v>419</v>
      </c>
      <c r="F390" s="31" t="s">
        <v>420</v>
      </c>
      <c r="G390" s="53" t="s">
        <v>16</v>
      </c>
      <c r="H390" s="4">
        <v>1</v>
      </c>
      <c r="I390" s="6">
        <v>10000</v>
      </c>
    </row>
    <row r="391" spans="1:10">
      <c r="A391" s="58" t="s">
        <v>19</v>
      </c>
      <c r="B391" t="s">
        <v>412</v>
      </c>
      <c r="C391" t="s">
        <v>413</v>
      </c>
      <c r="D391" t="s">
        <v>414</v>
      </c>
      <c r="E391" s="3" t="s">
        <v>421</v>
      </c>
      <c r="F391" s="31" t="s">
        <v>422</v>
      </c>
      <c r="G391" s="53" t="s">
        <v>16</v>
      </c>
      <c r="H391" s="4">
        <v>1</v>
      </c>
      <c r="I391" s="6">
        <v>4600</v>
      </c>
    </row>
    <row r="392" spans="1:10">
      <c r="A392" s="58" t="s">
        <v>19</v>
      </c>
      <c r="B392" t="s">
        <v>412</v>
      </c>
      <c r="C392" t="s">
        <v>413</v>
      </c>
      <c r="D392" t="s">
        <v>414</v>
      </c>
      <c r="E392" s="3" t="s">
        <v>423</v>
      </c>
      <c r="F392" s="31" t="s">
        <v>424</v>
      </c>
      <c r="G392" s="53" t="s">
        <v>16</v>
      </c>
      <c r="H392" s="4">
        <v>1</v>
      </c>
      <c r="I392" s="6">
        <v>4500</v>
      </c>
    </row>
    <row r="393" spans="1:10">
      <c r="A393" s="58" t="s">
        <v>19</v>
      </c>
      <c r="B393" t="s">
        <v>412</v>
      </c>
      <c r="C393" t="s">
        <v>413</v>
      </c>
      <c r="D393" t="s">
        <v>414</v>
      </c>
      <c r="E393" s="3" t="s">
        <v>425</v>
      </c>
      <c r="F393" s="31" t="s">
        <v>426</v>
      </c>
      <c r="G393" s="53" t="s">
        <v>16</v>
      </c>
      <c r="H393" s="4">
        <v>1</v>
      </c>
      <c r="I393" s="6">
        <v>5000</v>
      </c>
    </row>
    <row r="394" spans="1:10">
      <c r="A394" s="58" t="s">
        <v>19</v>
      </c>
      <c r="B394" t="s">
        <v>412</v>
      </c>
      <c r="C394" t="s">
        <v>413</v>
      </c>
      <c r="D394" t="s">
        <v>414</v>
      </c>
      <c r="E394" s="3" t="s">
        <v>427</v>
      </c>
      <c r="F394" s="31" t="s">
        <v>424</v>
      </c>
      <c r="G394" s="53" t="s">
        <v>16</v>
      </c>
      <c r="H394" s="4">
        <v>1</v>
      </c>
      <c r="I394" s="6">
        <v>4500</v>
      </c>
    </row>
    <row r="395" spans="1:10">
      <c r="A395" s="58" t="s">
        <v>19</v>
      </c>
      <c r="B395" t="s">
        <v>412</v>
      </c>
      <c r="C395" t="s">
        <v>413</v>
      </c>
      <c r="D395" t="s">
        <v>414</v>
      </c>
      <c r="E395" s="3" t="s">
        <v>428</v>
      </c>
      <c r="F395" s="31" t="s">
        <v>429</v>
      </c>
      <c r="G395" s="53" t="s">
        <v>16</v>
      </c>
      <c r="H395" s="4">
        <v>1</v>
      </c>
      <c r="I395" s="6">
        <v>3500</v>
      </c>
    </row>
    <row r="396" spans="1:10">
      <c r="A396" s="58" t="s">
        <v>19</v>
      </c>
      <c r="B396" t="s">
        <v>412</v>
      </c>
      <c r="C396" t="s">
        <v>413</v>
      </c>
      <c r="D396" t="s">
        <v>414</v>
      </c>
      <c r="E396" s="3" t="s">
        <v>430</v>
      </c>
      <c r="F396" s="31" t="s">
        <v>431</v>
      </c>
      <c r="G396" s="53" t="s">
        <v>16</v>
      </c>
      <c r="H396" s="4">
        <v>1</v>
      </c>
      <c r="I396" s="6">
        <v>2300</v>
      </c>
    </row>
    <row r="397" spans="1:10">
      <c r="A397" s="58" t="s">
        <v>19</v>
      </c>
      <c r="B397" t="s">
        <v>412</v>
      </c>
      <c r="C397" t="s">
        <v>413</v>
      </c>
      <c r="D397" t="s">
        <v>414</v>
      </c>
      <c r="E397" s="3" t="s">
        <v>432</v>
      </c>
      <c r="F397" s="31" t="s">
        <v>433</v>
      </c>
      <c r="G397" s="53" t="s">
        <v>16</v>
      </c>
      <c r="H397" s="4">
        <v>1</v>
      </c>
      <c r="I397" s="6">
        <v>3500</v>
      </c>
    </row>
    <row r="398" spans="1:10">
      <c r="A398" s="58" t="s">
        <v>19</v>
      </c>
      <c r="B398" t="s">
        <v>412</v>
      </c>
      <c r="C398" t="s">
        <v>413</v>
      </c>
      <c r="D398" t="s">
        <v>434</v>
      </c>
      <c r="E398" s="3" t="s">
        <v>435</v>
      </c>
      <c r="F398" s="31" t="s">
        <v>436</v>
      </c>
      <c r="G398" s="53" t="s">
        <v>16</v>
      </c>
      <c r="H398" s="4">
        <v>1</v>
      </c>
      <c r="I398" s="6">
        <v>10000</v>
      </c>
    </row>
    <row r="399" spans="1:10">
      <c r="A399" s="58" t="s">
        <v>21</v>
      </c>
      <c r="B399" t="s">
        <v>412</v>
      </c>
      <c r="C399" t="s">
        <v>413</v>
      </c>
      <c r="D399" t="s">
        <v>414</v>
      </c>
      <c r="E399" s="3" t="s">
        <v>437</v>
      </c>
      <c r="F399" s="31" t="s">
        <v>438</v>
      </c>
      <c r="G399" s="53" t="s">
        <v>16</v>
      </c>
      <c r="H399" s="4">
        <v>1</v>
      </c>
      <c r="I399" s="6">
        <v>20000</v>
      </c>
      <c r="J399" t="s">
        <v>439</v>
      </c>
    </row>
    <row r="400" spans="1:10">
      <c r="A400" s="58" t="s">
        <v>21</v>
      </c>
      <c r="B400" t="s">
        <v>412</v>
      </c>
      <c r="C400" t="s">
        <v>413</v>
      </c>
      <c r="D400" t="s">
        <v>414</v>
      </c>
      <c r="E400" s="3" t="s">
        <v>440</v>
      </c>
      <c r="F400" s="31" t="s">
        <v>441</v>
      </c>
      <c r="G400" s="53" t="s">
        <v>16</v>
      </c>
      <c r="H400" s="4">
        <v>1</v>
      </c>
      <c r="I400" s="6">
        <v>3500</v>
      </c>
      <c r="J400" t="s">
        <v>442</v>
      </c>
    </row>
    <row r="401" spans="1:10">
      <c r="A401" s="58" t="s">
        <v>21</v>
      </c>
      <c r="B401" t="s">
        <v>412</v>
      </c>
      <c r="C401" t="s">
        <v>413</v>
      </c>
      <c r="D401" t="s">
        <v>414</v>
      </c>
      <c r="E401" s="3" t="s">
        <v>443</v>
      </c>
      <c r="F401" s="31" t="s">
        <v>444</v>
      </c>
      <c r="G401" s="53" t="s">
        <v>16</v>
      </c>
      <c r="H401" s="4">
        <v>1</v>
      </c>
      <c r="I401" s="6">
        <v>11900</v>
      </c>
      <c r="J401" t="s">
        <v>445</v>
      </c>
    </row>
    <row r="402" spans="1:10">
      <c r="A402" s="58" t="s">
        <v>21</v>
      </c>
      <c r="B402" t="s">
        <v>412</v>
      </c>
      <c r="C402" t="s">
        <v>413</v>
      </c>
      <c r="D402" t="s">
        <v>414</v>
      </c>
      <c r="E402" s="3" t="s">
        <v>446</v>
      </c>
      <c r="F402" s="31" t="s">
        <v>447</v>
      </c>
      <c r="G402" s="53" t="s">
        <v>16</v>
      </c>
      <c r="H402" s="4">
        <v>1</v>
      </c>
      <c r="I402" s="6">
        <v>142170</v>
      </c>
      <c r="J402" t="s">
        <v>448</v>
      </c>
    </row>
    <row r="403" spans="1:10">
      <c r="A403" s="58" t="s">
        <v>21</v>
      </c>
      <c r="B403" t="s">
        <v>412</v>
      </c>
      <c r="C403" t="s">
        <v>413</v>
      </c>
      <c r="D403" t="s">
        <v>414</v>
      </c>
      <c r="E403" s="3" t="s">
        <v>449</v>
      </c>
      <c r="F403" s="31" t="s">
        <v>450</v>
      </c>
      <c r="G403" s="53" t="s">
        <v>16</v>
      </c>
      <c r="H403" s="4">
        <v>1</v>
      </c>
      <c r="I403" s="6">
        <v>1500</v>
      </c>
    </row>
    <row r="404" spans="1:10">
      <c r="A404" s="58" t="s">
        <v>21</v>
      </c>
      <c r="B404" t="s">
        <v>412</v>
      </c>
      <c r="C404" t="s">
        <v>413</v>
      </c>
      <c r="D404" t="s">
        <v>414</v>
      </c>
      <c r="E404" s="3" t="s">
        <v>451</v>
      </c>
      <c r="F404" s="31" t="s">
        <v>452</v>
      </c>
      <c r="G404" s="53" t="s">
        <v>16</v>
      </c>
      <c r="H404" s="4">
        <v>1</v>
      </c>
      <c r="I404" s="6">
        <v>28000</v>
      </c>
    </row>
    <row r="405" spans="1:10">
      <c r="A405" s="58" t="s">
        <v>21</v>
      </c>
      <c r="B405" t="s">
        <v>412</v>
      </c>
      <c r="C405" t="s">
        <v>413</v>
      </c>
      <c r="D405" t="s">
        <v>414</v>
      </c>
      <c r="E405" s="3" t="s">
        <v>453</v>
      </c>
      <c r="F405" s="31" t="s">
        <v>452</v>
      </c>
      <c r="G405" s="53" t="s">
        <v>16</v>
      </c>
      <c r="H405" s="4">
        <v>1</v>
      </c>
      <c r="I405" s="6">
        <v>28000</v>
      </c>
    </row>
    <row r="406" spans="1:10">
      <c r="A406" s="58" t="s">
        <v>21</v>
      </c>
      <c r="B406" t="s">
        <v>412</v>
      </c>
      <c r="C406" t="s">
        <v>413</v>
      </c>
      <c r="D406" t="s">
        <v>414</v>
      </c>
      <c r="E406" s="3" t="s">
        <v>454</v>
      </c>
      <c r="F406" s="31" t="s">
        <v>455</v>
      </c>
      <c r="G406" s="53" t="s">
        <v>16</v>
      </c>
      <c r="H406" s="4">
        <v>1</v>
      </c>
      <c r="I406" s="6">
        <v>40000</v>
      </c>
    </row>
    <row r="407" spans="1:10">
      <c r="A407" s="58" t="s">
        <v>21</v>
      </c>
      <c r="B407" t="s">
        <v>412</v>
      </c>
      <c r="C407" t="s">
        <v>413</v>
      </c>
      <c r="D407" t="s">
        <v>414</v>
      </c>
      <c r="E407" s="3" t="s">
        <v>456</v>
      </c>
      <c r="F407" s="31" t="s">
        <v>416</v>
      </c>
      <c r="G407" s="53" t="s">
        <v>16</v>
      </c>
      <c r="H407" s="4">
        <v>1</v>
      </c>
      <c r="I407" s="6">
        <v>43500</v>
      </c>
    </row>
    <row r="408" spans="1:10">
      <c r="A408" s="58" t="s">
        <v>21</v>
      </c>
      <c r="B408" t="s">
        <v>412</v>
      </c>
      <c r="C408" t="s">
        <v>413</v>
      </c>
      <c r="D408" t="s">
        <v>414</v>
      </c>
      <c r="E408" s="3" t="s">
        <v>457</v>
      </c>
      <c r="F408" s="31" t="s">
        <v>422</v>
      </c>
      <c r="G408" s="53" t="s">
        <v>16</v>
      </c>
      <c r="H408" s="4">
        <v>1</v>
      </c>
      <c r="I408" s="6">
        <v>5000</v>
      </c>
    </row>
    <row r="409" spans="1:10">
      <c r="A409" s="58" t="s">
        <v>21</v>
      </c>
      <c r="B409" t="s">
        <v>412</v>
      </c>
      <c r="C409" t="s">
        <v>413</v>
      </c>
      <c r="D409" t="s">
        <v>414</v>
      </c>
      <c r="E409" s="3" t="s">
        <v>458</v>
      </c>
      <c r="F409" s="31" t="s">
        <v>459</v>
      </c>
      <c r="G409" s="53" t="s">
        <v>16</v>
      </c>
      <c r="H409" s="4">
        <v>1</v>
      </c>
      <c r="I409" s="6">
        <v>1600</v>
      </c>
    </row>
    <row r="410" spans="1:10">
      <c r="A410" s="58" t="s">
        <v>21</v>
      </c>
      <c r="B410" t="s">
        <v>412</v>
      </c>
      <c r="C410" t="s">
        <v>413</v>
      </c>
      <c r="D410" t="s">
        <v>414</v>
      </c>
      <c r="E410" s="3" t="s">
        <v>460</v>
      </c>
      <c r="F410" s="31" t="s">
        <v>461</v>
      </c>
      <c r="G410" s="53" t="s">
        <v>16</v>
      </c>
      <c r="H410" s="4">
        <v>1</v>
      </c>
      <c r="I410" s="6">
        <v>3600</v>
      </c>
    </row>
    <row r="411" spans="1:10">
      <c r="A411" s="58" t="s">
        <v>21</v>
      </c>
      <c r="B411" t="s">
        <v>412</v>
      </c>
      <c r="C411" t="s">
        <v>413</v>
      </c>
      <c r="D411" t="s">
        <v>414</v>
      </c>
      <c r="E411" s="3" t="s">
        <v>462</v>
      </c>
      <c r="F411" s="31" t="s">
        <v>422</v>
      </c>
      <c r="G411" s="53" t="s">
        <v>16</v>
      </c>
      <c r="H411" s="4">
        <v>1</v>
      </c>
      <c r="I411" s="6">
        <v>750</v>
      </c>
    </row>
    <row r="412" spans="1:10">
      <c r="A412" s="58" t="s">
        <v>21</v>
      </c>
      <c r="B412" t="s">
        <v>412</v>
      </c>
      <c r="C412" t="s">
        <v>413</v>
      </c>
      <c r="D412" t="s">
        <v>414</v>
      </c>
      <c r="E412" s="3" t="s">
        <v>463</v>
      </c>
      <c r="F412" s="31" t="s">
        <v>420</v>
      </c>
      <c r="G412" s="53" t="s">
        <v>16</v>
      </c>
      <c r="H412" s="4">
        <v>1</v>
      </c>
      <c r="I412" s="6">
        <v>4140</v>
      </c>
    </row>
    <row r="413" spans="1:10">
      <c r="A413" s="58" t="s">
        <v>21</v>
      </c>
      <c r="B413" t="s">
        <v>412</v>
      </c>
      <c r="C413" t="s">
        <v>413</v>
      </c>
      <c r="D413" t="s">
        <v>414</v>
      </c>
      <c r="E413" s="3" t="s">
        <v>464</v>
      </c>
      <c r="F413" s="31" t="s">
        <v>420</v>
      </c>
      <c r="G413" s="53" t="s">
        <v>16</v>
      </c>
      <c r="H413" s="4">
        <v>1</v>
      </c>
      <c r="I413" s="6">
        <v>5250</v>
      </c>
    </row>
    <row r="414" spans="1:10">
      <c r="A414" s="58" t="s">
        <v>21</v>
      </c>
      <c r="B414" t="s">
        <v>412</v>
      </c>
      <c r="C414" t="s">
        <v>413</v>
      </c>
      <c r="D414" t="s">
        <v>414</v>
      </c>
      <c r="E414" s="3" t="s">
        <v>465</v>
      </c>
      <c r="F414" s="31" t="s">
        <v>466</v>
      </c>
      <c r="G414" s="53" t="s">
        <v>16</v>
      </c>
      <c r="H414" s="4">
        <v>1</v>
      </c>
      <c r="I414" s="6">
        <v>2500</v>
      </c>
    </row>
    <row r="415" spans="1:10">
      <c r="A415" s="58" t="s">
        <v>21</v>
      </c>
      <c r="B415" t="s">
        <v>412</v>
      </c>
      <c r="C415" t="s">
        <v>413</v>
      </c>
      <c r="D415" t="s">
        <v>414</v>
      </c>
      <c r="E415" s="3" t="s">
        <v>467</v>
      </c>
      <c r="F415" s="31" t="s">
        <v>424</v>
      </c>
      <c r="G415" s="53" t="s">
        <v>16</v>
      </c>
      <c r="H415" s="4">
        <v>1</v>
      </c>
      <c r="I415" s="6">
        <v>5000</v>
      </c>
    </row>
    <row r="416" spans="1:10">
      <c r="A416" s="58" t="s">
        <v>21</v>
      </c>
      <c r="B416" t="s">
        <v>412</v>
      </c>
      <c r="C416" t="s">
        <v>413</v>
      </c>
      <c r="D416" t="s">
        <v>414</v>
      </c>
      <c r="E416" s="3" t="s">
        <v>468</v>
      </c>
      <c r="F416" s="31" t="s">
        <v>469</v>
      </c>
      <c r="G416" s="53" t="s">
        <v>16</v>
      </c>
      <c r="H416" s="4">
        <v>1</v>
      </c>
      <c r="I416" s="6">
        <v>6500</v>
      </c>
    </row>
    <row r="417" spans="1:10">
      <c r="A417" s="58" t="s">
        <v>21</v>
      </c>
      <c r="B417" t="s">
        <v>412</v>
      </c>
      <c r="C417" t="s">
        <v>413</v>
      </c>
      <c r="D417" t="s">
        <v>414</v>
      </c>
      <c r="E417" s="3" t="s">
        <v>419</v>
      </c>
      <c r="F417" s="31" t="s">
        <v>420</v>
      </c>
      <c r="G417" s="53" t="s">
        <v>16</v>
      </c>
      <c r="H417" s="4">
        <v>1</v>
      </c>
      <c r="I417" s="6">
        <v>10000</v>
      </c>
    </row>
    <row r="418" spans="1:10">
      <c r="A418" s="58" t="s">
        <v>21</v>
      </c>
      <c r="B418" t="s">
        <v>412</v>
      </c>
      <c r="C418" t="s">
        <v>413</v>
      </c>
      <c r="D418" t="s">
        <v>414</v>
      </c>
      <c r="E418" s="3" t="s">
        <v>470</v>
      </c>
      <c r="F418" s="31" t="s">
        <v>471</v>
      </c>
      <c r="G418" s="53" t="s">
        <v>16</v>
      </c>
      <c r="H418" s="4">
        <v>1</v>
      </c>
      <c r="I418" s="6">
        <v>2000</v>
      </c>
    </row>
    <row r="419" spans="1:10">
      <c r="A419" s="58" t="s">
        <v>21</v>
      </c>
      <c r="B419" t="s">
        <v>412</v>
      </c>
      <c r="C419" t="s">
        <v>413</v>
      </c>
      <c r="D419" t="s">
        <v>414</v>
      </c>
      <c r="E419" s="3" t="s">
        <v>472</v>
      </c>
      <c r="F419" s="31" t="s">
        <v>473</v>
      </c>
      <c r="G419" s="53" t="s">
        <v>16</v>
      </c>
      <c r="H419" s="4">
        <v>1</v>
      </c>
      <c r="I419" s="6">
        <v>5000</v>
      </c>
    </row>
    <row r="420" spans="1:10">
      <c r="A420" s="58" t="s">
        <v>21</v>
      </c>
      <c r="B420" t="s">
        <v>412</v>
      </c>
      <c r="C420" t="s">
        <v>413</v>
      </c>
      <c r="D420" t="s">
        <v>414</v>
      </c>
      <c r="E420" s="3" t="s">
        <v>474</v>
      </c>
      <c r="F420" s="31" t="s">
        <v>424</v>
      </c>
      <c r="G420" s="53" t="s">
        <v>16</v>
      </c>
      <c r="H420" s="4">
        <v>1</v>
      </c>
      <c r="I420" s="6">
        <v>3645</v>
      </c>
    </row>
    <row r="421" spans="1:10">
      <c r="A421" s="58" t="s">
        <v>21</v>
      </c>
      <c r="B421" t="s">
        <v>412</v>
      </c>
      <c r="C421" t="s">
        <v>413</v>
      </c>
      <c r="D421" t="s">
        <v>434</v>
      </c>
      <c r="E421" s="3" t="s">
        <v>435</v>
      </c>
      <c r="F421" s="31" t="s">
        <v>475</v>
      </c>
      <c r="G421" s="53" t="s">
        <v>16</v>
      </c>
      <c r="H421" s="4">
        <v>1</v>
      </c>
      <c r="I421" s="6">
        <v>10000</v>
      </c>
    </row>
    <row r="422" spans="1:10">
      <c r="A422" s="58" t="s">
        <v>22</v>
      </c>
      <c r="B422" t="s">
        <v>412</v>
      </c>
      <c r="C422" t="s">
        <v>413</v>
      </c>
      <c r="D422" t="s">
        <v>414</v>
      </c>
      <c r="E422" s="3" t="s">
        <v>476</v>
      </c>
      <c r="F422" s="31" t="s">
        <v>477</v>
      </c>
      <c r="G422" s="53" t="s">
        <v>16</v>
      </c>
      <c r="H422" s="4">
        <v>1</v>
      </c>
      <c r="I422" s="6">
        <v>135400</v>
      </c>
      <c r="J422" t="s">
        <v>478</v>
      </c>
    </row>
    <row r="423" spans="1:10">
      <c r="A423" s="58" t="s">
        <v>22</v>
      </c>
      <c r="B423" t="s">
        <v>412</v>
      </c>
      <c r="C423" t="s">
        <v>413</v>
      </c>
      <c r="D423" t="s">
        <v>414</v>
      </c>
      <c r="E423" s="3" t="s">
        <v>479</v>
      </c>
      <c r="F423" s="31" t="s">
        <v>473</v>
      </c>
      <c r="G423" s="53" t="s">
        <v>16</v>
      </c>
      <c r="H423" s="4">
        <v>1</v>
      </c>
      <c r="I423" s="6">
        <v>5000</v>
      </c>
    </row>
    <row r="424" spans="1:10">
      <c r="A424" s="58" t="s">
        <v>22</v>
      </c>
      <c r="B424" t="s">
        <v>412</v>
      </c>
      <c r="C424" t="s">
        <v>413</v>
      </c>
      <c r="D424" t="s">
        <v>414</v>
      </c>
      <c r="E424" s="3" t="s">
        <v>480</v>
      </c>
      <c r="F424" s="31" t="s">
        <v>481</v>
      </c>
      <c r="G424" s="53" t="s">
        <v>16</v>
      </c>
      <c r="H424" s="4">
        <v>1</v>
      </c>
      <c r="I424" s="6">
        <v>10000</v>
      </c>
    </row>
    <row r="425" spans="1:10">
      <c r="A425" s="58" t="s">
        <v>22</v>
      </c>
      <c r="B425" t="s">
        <v>412</v>
      </c>
      <c r="C425" t="s">
        <v>413</v>
      </c>
      <c r="D425" t="s">
        <v>414</v>
      </c>
      <c r="E425" s="3" t="s">
        <v>482</v>
      </c>
      <c r="F425" s="31" t="s">
        <v>438</v>
      </c>
      <c r="G425" s="53" t="s">
        <v>16</v>
      </c>
      <c r="H425" s="4">
        <v>1</v>
      </c>
      <c r="I425" s="6">
        <v>18900</v>
      </c>
      <c r="J425" t="s">
        <v>483</v>
      </c>
    </row>
    <row r="426" spans="1:10">
      <c r="A426" s="58" t="s">
        <v>22</v>
      </c>
      <c r="B426" t="s">
        <v>412</v>
      </c>
      <c r="C426" t="s">
        <v>413</v>
      </c>
      <c r="D426" t="s">
        <v>414</v>
      </c>
      <c r="E426" s="3" t="s">
        <v>484</v>
      </c>
      <c r="F426" s="31" t="s">
        <v>485</v>
      </c>
      <c r="G426" s="53" t="s">
        <v>16</v>
      </c>
      <c r="H426" s="4">
        <v>1</v>
      </c>
      <c r="I426" s="6">
        <v>83333.33</v>
      </c>
      <c r="J426" t="s">
        <v>445</v>
      </c>
    </row>
    <row r="427" spans="1:10">
      <c r="A427" s="58" t="s">
        <v>22</v>
      </c>
      <c r="B427" t="s">
        <v>412</v>
      </c>
      <c r="C427" t="s">
        <v>413</v>
      </c>
      <c r="D427" t="s">
        <v>414</v>
      </c>
      <c r="E427" s="3" t="s">
        <v>486</v>
      </c>
      <c r="F427" s="31" t="s">
        <v>444</v>
      </c>
      <c r="G427" s="53" t="s">
        <v>16</v>
      </c>
      <c r="H427" s="4">
        <v>1</v>
      </c>
      <c r="I427" s="6">
        <v>13600</v>
      </c>
      <c r="J427" t="s">
        <v>445</v>
      </c>
    </row>
    <row r="428" spans="1:10">
      <c r="A428" s="58" t="s">
        <v>22</v>
      </c>
      <c r="B428" t="s">
        <v>412</v>
      </c>
      <c r="C428" t="s">
        <v>413</v>
      </c>
      <c r="D428" t="s">
        <v>414</v>
      </c>
      <c r="E428" s="3" t="s">
        <v>487</v>
      </c>
      <c r="F428" s="31" t="s">
        <v>488</v>
      </c>
      <c r="G428" s="53" t="s">
        <v>16</v>
      </c>
      <c r="H428" s="4">
        <v>1</v>
      </c>
      <c r="I428" s="6">
        <v>81240</v>
      </c>
      <c r="J428" t="s">
        <v>489</v>
      </c>
    </row>
    <row r="429" spans="1:10">
      <c r="A429" s="58" t="s">
        <v>22</v>
      </c>
      <c r="B429" t="s">
        <v>412</v>
      </c>
      <c r="C429" t="s">
        <v>413</v>
      </c>
      <c r="D429" t="s">
        <v>414</v>
      </c>
      <c r="E429" s="3" t="s">
        <v>490</v>
      </c>
      <c r="F429" s="31" t="s">
        <v>422</v>
      </c>
      <c r="G429" s="53" t="s">
        <v>16</v>
      </c>
      <c r="H429" s="4">
        <v>1</v>
      </c>
      <c r="I429" s="6">
        <v>5000</v>
      </c>
    </row>
    <row r="430" spans="1:10">
      <c r="A430" s="58" t="s">
        <v>22</v>
      </c>
      <c r="B430" t="s">
        <v>412</v>
      </c>
      <c r="C430" t="s">
        <v>413</v>
      </c>
      <c r="D430" t="s">
        <v>414</v>
      </c>
      <c r="E430" s="3" t="s">
        <v>491</v>
      </c>
      <c r="F430" s="31" t="s">
        <v>441</v>
      </c>
      <c r="G430" s="53" t="s">
        <v>16</v>
      </c>
      <c r="H430" s="4">
        <v>1</v>
      </c>
      <c r="I430" s="6">
        <v>8000</v>
      </c>
    </row>
    <row r="431" spans="1:10">
      <c r="A431" s="58" t="s">
        <v>22</v>
      </c>
      <c r="B431" t="s">
        <v>412</v>
      </c>
      <c r="C431" t="s">
        <v>413</v>
      </c>
      <c r="D431" t="s">
        <v>414</v>
      </c>
      <c r="E431" s="3" t="s">
        <v>492</v>
      </c>
      <c r="F431" s="31" t="s">
        <v>493</v>
      </c>
      <c r="G431" s="53" t="s">
        <v>16</v>
      </c>
      <c r="H431" s="4">
        <v>1</v>
      </c>
      <c r="I431" s="6">
        <v>33850</v>
      </c>
      <c r="J431" t="s">
        <v>494</v>
      </c>
    </row>
    <row r="432" spans="1:10">
      <c r="A432" s="58" t="s">
        <v>22</v>
      </c>
      <c r="B432" t="s">
        <v>412</v>
      </c>
      <c r="C432" t="s">
        <v>413</v>
      </c>
      <c r="D432" t="s">
        <v>414</v>
      </c>
      <c r="E432" s="3" t="s">
        <v>495</v>
      </c>
      <c r="F432" s="31" t="s">
        <v>496</v>
      </c>
      <c r="G432" s="53" t="s">
        <v>16</v>
      </c>
      <c r="H432" s="4">
        <v>1</v>
      </c>
      <c r="I432" s="6">
        <v>5000</v>
      </c>
    </row>
    <row r="433" spans="1:10">
      <c r="A433" s="58" t="s">
        <v>22</v>
      </c>
      <c r="B433" t="s">
        <v>412</v>
      </c>
      <c r="C433" t="s">
        <v>413</v>
      </c>
      <c r="D433" t="s">
        <v>414</v>
      </c>
      <c r="E433" s="3" t="s">
        <v>497</v>
      </c>
      <c r="F433" s="31" t="s">
        <v>498</v>
      </c>
      <c r="G433" s="53" t="s">
        <v>16</v>
      </c>
      <c r="H433" s="4">
        <v>1</v>
      </c>
      <c r="I433" s="6">
        <v>4000</v>
      </c>
    </row>
    <row r="434" spans="1:10">
      <c r="A434" s="58" t="s">
        <v>22</v>
      </c>
      <c r="B434" t="s">
        <v>412</v>
      </c>
      <c r="C434" t="s">
        <v>413</v>
      </c>
      <c r="D434" t="s">
        <v>414</v>
      </c>
      <c r="E434" s="3" t="s">
        <v>499</v>
      </c>
      <c r="F434" s="31" t="s">
        <v>500</v>
      </c>
      <c r="G434" s="53" t="s">
        <v>16</v>
      </c>
      <c r="H434" s="4">
        <v>1</v>
      </c>
      <c r="I434" s="6">
        <v>10000</v>
      </c>
    </row>
    <row r="435" spans="1:10">
      <c r="A435" s="58" t="s">
        <v>22</v>
      </c>
      <c r="B435" t="s">
        <v>412</v>
      </c>
      <c r="C435" t="s">
        <v>413</v>
      </c>
      <c r="D435" t="s">
        <v>414</v>
      </c>
      <c r="E435" s="3" t="s">
        <v>501</v>
      </c>
      <c r="F435" s="31" t="s">
        <v>502</v>
      </c>
      <c r="G435" s="53" t="s">
        <v>16</v>
      </c>
      <c r="H435" s="4">
        <v>1</v>
      </c>
      <c r="I435" s="6">
        <v>2538</v>
      </c>
    </row>
    <row r="436" spans="1:10">
      <c r="A436" s="58" t="s">
        <v>22</v>
      </c>
      <c r="B436" t="s">
        <v>412</v>
      </c>
      <c r="C436" t="s">
        <v>413</v>
      </c>
      <c r="D436" t="s">
        <v>414</v>
      </c>
      <c r="E436" s="3" t="s">
        <v>503</v>
      </c>
      <c r="F436" s="31" t="s">
        <v>504</v>
      </c>
      <c r="G436" s="53" t="s">
        <v>16</v>
      </c>
      <c r="H436" s="4">
        <v>1</v>
      </c>
      <c r="I436" s="6">
        <v>10000</v>
      </c>
    </row>
    <row r="437" spans="1:10">
      <c r="A437" s="58" t="s">
        <v>22</v>
      </c>
      <c r="B437" t="s">
        <v>412</v>
      </c>
      <c r="C437" t="s">
        <v>413</v>
      </c>
      <c r="D437" t="s">
        <v>414</v>
      </c>
      <c r="E437" s="3" t="s">
        <v>462</v>
      </c>
      <c r="F437" s="31" t="s">
        <v>422</v>
      </c>
      <c r="G437" s="53" t="s">
        <v>16</v>
      </c>
      <c r="H437" s="4">
        <v>1</v>
      </c>
      <c r="I437" s="6">
        <v>1000</v>
      </c>
    </row>
    <row r="438" spans="1:10">
      <c r="A438" s="58" t="s">
        <v>22</v>
      </c>
      <c r="B438" t="s">
        <v>412</v>
      </c>
      <c r="C438" t="s">
        <v>413</v>
      </c>
      <c r="D438" t="s">
        <v>414</v>
      </c>
      <c r="E438" s="3" t="s">
        <v>505</v>
      </c>
      <c r="F438" s="31" t="s">
        <v>506</v>
      </c>
      <c r="G438" s="53" t="s">
        <v>16</v>
      </c>
      <c r="H438" s="4">
        <v>1</v>
      </c>
      <c r="I438" s="6">
        <v>5000</v>
      </c>
    </row>
    <row r="439" spans="1:10">
      <c r="A439" s="58" t="s">
        <v>22</v>
      </c>
      <c r="B439" t="s">
        <v>412</v>
      </c>
      <c r="C439" t="s">
        <v>413</v>
      </c>
      <c r="D439" t="s">
        <v>414</v>
      </c>
      <c r="E439" s="3" t="s">
        <v>507</v>
      </c>
      <c r="F439" s="31" t="s">
        <v>508</v>
      </c>
      <c r="G439" s="53" t="s">
        <v>16</v>
      </c>
      <c r="H439" s="4">
        <v>1</v>
      </c>
      <c r="I439" s="6">
        <v>4000</v>
      </c>
    </row>
    <row r="440" spans="1:10">
      <c r="A440" s="58" t="s">
        <v>22</v>
      </c>
      <c r="B440" t="s">
        <v>412</v>
      </c>
      <c r="C440" t="s">
        <v>413</v>
      </c>
      <c r="D440" t="s">
        <v>414</v>
      </c>
      <c r="E440" s="3" t="s">
        <v>509</v>
      </c>
      <c r="F440" s="31" t="s">
        <v>510</v>
      </c>
      <c r="G440" s="53" t="s">
        <v>16</v>
      </c>
      <c r="H440" s="4">
        <v>1</v>
      </c>
      <c r="I440" s="6">
        <v>25000</v>
      </c>
    </row>
    <row r="441" spans="1:10">
      <c r="A441" s="58" t="s">
        <v>22</v>
      </c>
      <c r="B441" t="s">
        <v>412</v>
      </c>
      <c r="C441" t="s">
        <v>413</v>
      </c>
      <c r="D441" t="s">
        <v>414</v>
      </c>
      <c r="E441" s="3" t="s">
        <v>511</v>
      </c>
      <c r="F441" s="31" t="s">
        <v>452</v>
      </c>
      <c r="G441" s="53" t="s">
        <v>16</v>
      </c>
      <c r="H441" s="4">
        <v>1</v>
      </c>
      <c r="I441" s="6">
        <v>28000</v>
      </c>
    </row>
    <row r="442" spans="1:10">
      <c r="A442" s="58" t="s">
        <v>22</v>
      </c>
      <c r="B442" t="s">
        <v>412</v>
      </c>
      <c r="C442" t="s">
        <v>413</v>
      </c>
      <c r="D442" t="s">
        <v>414</v>
      </c>
      <c r="E442" s="3" t="s">
        <v>512</v>
      </c>
      <c r="F442" s="31" t="s">
        <v>513</v>
      </c>
      <c r="G442" s="53" t="s">
        <v>16</v>
      </c>
      <c r="H442" s="4">
        <v>1</v>
      </c>
      <c r="I442" s="6">
        <v>6800</v>
      </c>
    </row>
    <row r="443" spans="1:10">
      <c r="A443" s="58" t="s">
        <v>22</v>
      </c>
      <c r="B443" t="s">
        <v>412</v>
      </c>
      <c r="C443" t="s">
        <v>413</v>
      </c>
      <c r="D443" t="s">
        <v>414</v>
      </c>
      <c r="E443" s="3" t="s">
        <v>514</v>
      </c>
      <c r="F443" s="31" t="s">
        <v>433</v>
      </c>
      <c r="G443" s="53" t="s">
        <v>16</v>
      </c>
      <c r="H443" s="4">
        <v>1</v>
      </c>
      <c r="I443" s="6">
        <v>3500</v>
      </c>
    </row>
    <row r="444" spans="1:10">
      <c r="A444" s="58" t="s">
        <v>22</v>
      </c>
      <c r="B444" t="s">
        <v>412</v>
      </c>
      <c r="C444" t="s">
        <v>413</v>
      </c>
      <c r="D444" t="s">
        <v>414</v>
      </c>
      <c r="E444" s="3" t="s">
        <v>515</v>
      </c>
      <c r="F444" s="31" t="s">
        <v>516</v>
      </c>
      <c r="G444" s="53" t="s">
        <v>16</v>
      </c>
      <c r="H444" s="4">
        <v>1</v>
      </c>
      <c r="I444" s="6">
        <v>5000</v>
      </c>
    </row>
    <row r="445" spans="1:10">
      <c r="A445" s="58" t="s">
        <v>22</v>
      </c>
      <c r="B445" t="s">
        <v>412</v>
      </c>
      <c r="C445" t="s">
        <v>413</v>
      </c>
      <c r="D445" t="s">
        <v>414</v>
      </c>
      <c r="E445" s="3" t="s">
        <v>517</v>
      </c>
      <c r="F445" s="31" t="s">
        <v>518</v>
      </c>
      <c r="G445" s="53" t="s">
        <v>16</v>
      </c>
      <c r="H445" s="4">
        <v>1</v>
      </c>
      <c r="I445" s="6">
        <v>10000</v>
      </c>
    </row>
    <row r="446" spans="1:10">
      <c r="A446" s="58" t="s">
        <v>22</v>
      </c>
      <c r="B446" t="s">
        <v>412</v>
      </c>
      <c r="C446" t="s">
        <v>413</v>
      </c>
      <c r="D446" t="s">
        <v>414</v>
      </c>
      <c r="E446" s="3" t="s">
        <v>519</v>
      </c>
      <c r="F446" s="31" t="s">
        <v>520</v>
      </c>
      <c r="G446" s="53" t="s">
        <v>16</v>
      </c>
      <c r="H446" s="4">
        <v>1</v>
      </c>
      <c r="I446" s="6">
        <v>17263.5</v>
      </c>
      <c r="J446" t="s">
        <v>521</v>
      </c>
    </row>
    <row r="447" spans="1:10">
      <c r="A447" s="58" t="s">
        <v>22</v>
      </c>
      <c r="B447" t="s">
        <v>412</v>
      </c>
      <c r="C447" t="s">
        <v>413</v>
      </c>
      <c r="D447" t="s">
        <v>414</v>
      </c>
      <c r="E447" s="3" t="s">
        <v>522</v>
      </c>
      <c r="F447" s="31" t="s">
        <v>420</v>
      </c>
      <c r="G447" s="53" t="s">
        <v>16</v>
      </c>
      <c r="H447" s="4">
        <v>1</v>
      </c>
      <c r="I447" s="6">
        <v>3000</v>
      </c>
    </row>
    <row r="448" spans="1:10">
      <c r="A448" s="58" t="s">
        <v>22</v>
      </c>
      <c r="B448" t="s">
        <v>412</v>
      </c>
      <c r="C448" t="s">
        <v>413</v>
      </c>
      <c r="D448" t="s">
        <v>414</v>
      </c>
      <c r="E448" s="3" t="s">
        <v>523</v>
      </c>
      <c r="F448" s="31" t="s">
        <v>524</v>
      </c>
      <c r="G448" s="53" t="s">
        <v>16</v>
      </c>
      <c r="H448" s="4">
        <v>1</v>
      </c>
      <c r="I448" s="6">
        <v>170000</v>
      </c>
    </row>
    <row r="449" spans="1:10">
      <c r="A449" s="58" t="s">
        <v>22</v>
      </c>
      <c r="B449" t="s">
        <v>412</v>
      </c>
      <c r="C449" t="s">
        <v>413</v>
      </c>
      <c r="D449" t="s">
        <v>414</v>
      </c>
      <c r="E449" s="3" t="s">
        <v>525</v>
      </c>
      <c r="F449" s="31" t="s">
        <v>526</v>
      </c>
      <c r="G449" s="53" t="s">
        <v>16</v>
      </c>
      <c r="H449" s="4">
        <v>1</v>
      </c>
      <c r="I449" s="6">
        <v>2400</v>
      </c>
    </row>
    <row r="450" spans="1:10">
      <c r="A450" s="58" t="s">
        <v>22</v>
      </c>
      <c r="B450" t="s">
        <v>412</v>
      </c>
      <c r="C450" t="s">
        <v>413</v>
      </c>
      <c r="D450" t="s">
        <v>414</v>
      </c>
      <c r="E450" s="3" t="s">
        <v>423</v>
      </c>
      <c r="F450" s="31" t="s">
        <v>424</v>
      </c>
      <c r="G450" s="53" t="s">
        <v>16</v>
      </c>
      <c r="H450" s="4">
        <v>1</v>
      </c>
      <c r="I450" s="6">
        <v>6500</v>
      </c>
    </row>
    <row r="451" spans="1:10">
      <c r="A451" s="58" t="s">
        <v>22</v>
      </c>
      <c r="B451" t="s">
        <v>412</v>
      </c>
      <c r="C451" t="s">
        <v>413</v>
      </c>
      <c r="D451" t="s">
        <v>414</v>
      </c>
      <c r="E451" s="3" t="s">
        <v>527</v>
      </c>
      <c r="F451" s="31" t="s">
        <v>528</v>
      </c>
      <c r="G451" s="53" t="s">
        <v>16</v>
      </c>
      <c r="H451" s="4">
        <v>1</v>
      </c>
      <c r="I451" s="6">
        <v>39270</v>
      </c>
    </row>
    <row r="452" spans="1:10">
      <c r="A452" s="58" t="s">
        <v>22</v>
      </c>
      <c r="B452" t="s">
        <v>412</v>
      </c>
      <c r="C452" t="s">
        <v>413</v>
      </c>
      <c r="D452" t="s">
        <v>414</v>
      </c>
      <c r="E452" s="3" t="s">
        <v>529</v>
      </c>
      <c r="F452" s="31" t="s">
        <v>530</v>
      </c>
      <c r="G452" s="53" t="s">
        <v>16</v>
      </c>
      <c r="H452" s="4">
        <v>1</v>
      </c>
      <c r="I452" s="6">
        <v>20000</v>
      </c>
    </row>
    <row r="453" spans="1:10">
      <c r="A453" s="58" t="s">
        <v>22</v>
      </c>
      <c r="B453" t="s">
        <v>412</v>
      </c>
      <c r="C453" t="s">
        <v>413</v>
      </c>
      <c r="D453" t="s">
        <v>414</v>
      </c>
      <c r="E453" s="3" t="s">
        <v>531</v>
      </c>
      <c r="F453" s="31" t="s">
        <v>473</v>
      </c>
      <c r="G453" s="53" t="s">
        <v>16</v>
      </c>
      <c r="H453" s="4">
        <v>1</v>
      </c>
      <c r="I453" s="6">
        <v>6000</v>
      </c>
    </row>
    <row r="454" spans="1:10">
      <c r="A454" s="58" t="s">
        <v>22</v>
      </c>
      <c r="B454" t="s">
        <v>412</v>
      </c>
      <c r="C454" t="s">
        <v>413</v>
      </c>
      <c r="D454" t="s">
        <v>414</v>
      </c>
      <c r="E454" s="3" t="s">
        <v>532</v>
      </c>
      <c r="F454" s="31" t="s">
        <v>466</v>
      </c>
      <c r="G454" s="53" t="s">
        <v>16</v>
      </c>
      <c r="H454" s="4">
        <v>1</v>
      </c>
      <c r="I454" s="6">
        <v>2000</v>
      </c>
    </row>
    <row r="455" spans="1:10">
      <c r="A455" s="58" t="s">
        <v>22</v>
      </c>
      <c r="B455" t="s">
        <v>412</v>
      </c>
      <c r="C455" t="s">
        <v>413</v>
      </c>
      <c r="D455" t="s">
        <v>414</v>
      </c>
      <c r="E455" s="3" t="s">
        <v>533</v>
      </c>
      <c r="F455" s="31" t="s">
        <v>422</v>
      </c>
      <c r="G455" s="53" t="s">
        <v>16</v>
      </c>
      <c r="H455" s="4">
        <v>1</v>
      </c>
      <c r="I455" s="6">
        <v>36040</v>
      </c>
    </row>
    <row r="456" spans="1:10">
      <c r="A456" s="58" t="s">
        <v>22</v>
      </c>
      <c r="B456" t="s">
        <v>412</v>
      </c>
      <c r="C456" t="s">
        <v>413</v>
      </c>
      <c r="D456" t="s">
        <v>414</v>
      </c>
      <c r="E456" s="3" t="s">
        <v>534</v>
      </c>
      <c r="F456" s="31" t="s">
        <v>466</v>
      </c>
      <c r="G456" s="53" t="s">
        <v>16</v>
      </c>
      <c r="H456" s="4">
        <v>1</v>
      </c>
      <c r="I456" s="6">
        <v>5000</v>
      </c>
    </row>
    <row r="457" spans="1:10">
      <c r="A457" s="58" t="s">
        <v>22</v>
      </c>
      <c r="B457" t="s">
        <v>412</v>
      </c>
      <c r="C457" t="s">
        <v>413</v>
      </c>
      <c r="D457" t="s">
        <v>414</v>
      </c>
      <c r="E457" s="3" t="s">
        <v>535</v>
      </c>
      <c r="F457" s="31" t="s">
        <v>536</v>
      </c>
      <c r="G457" s="53" t="s">
        <v>16</v>
      </c>
      <c r="H457" s="4">
        <v>1</v>
      </c>
      <c r="I457" s="6">
        <v>10000</v>
      </c>
    </row>
    <row r="458" spans="1:10">
      <c r="A458" s="58" t="s">
        <v>22</v>
      </c>
      <c r="B458" t="s">
        <v>412</v>
      </c>
      <c r="C458" t="s">
        <v>413</v>
      </c>
      <c r="D458" t="s">
        <v>434</v>
      </c>
      <c r="E458" s="3" t="s">
        <v>435</v>
      </c>
      <c r="F458" s="31" t="s">
        <v>475</v>
      </c>
      <c r="G458" s="53" t="s">
        <v>16</v>
      </c>
      <c r="H458" s="4">
        <v>1</v>
      </c>
      <c r="I458" s="6">
        <v>10000</v>
      </c>
    </row>
    <row r="459" spans="1:10">
      <c r="A459" s="58" t="s">
        <v>23</v>
      </c>
      <c r="B459" t="s">
        <v>412</v>
      </c>
      <c r="C459" t="s">
        <v>413</v>
      </c>
      <c r="D459" t="s">
        <v>414</v>
      </c>
      <c r="E459" s="3" t="s">
        <v>537</v>
      </c>
      <c r="F459" s="31" t="s">
        <v>477</v>
      </c>
      <c r="G459" s="53" t="s">
        <v>16</v>
      </c>
      <c r="H459" s="4">
        <v>1</v>
      </c>
      <c r="I459" s="6">
        <v>111666.62</v>
      </c>
      <c r="J459" t="s">
        <v>538</v>
      </c>
    </row>
    <row r="460" spans="1:10">
      <c r="A460" s="58" t="s">
        <v>23</v>
      </c>
      <c r="B460" t="s">
        <v>412</v>
      </c>
      <c r="C460" t="s">
        <v>413</v>
      </c>
      <c r="D460" t="s">
        <v>414</v>
      </c>
      <c r="E460" s="3" t="s">
        <v>539</v>
      </c>
      <c r="F460" s="31" t="s">
        <v>540</v>
      </c>
      <c r="G460" s="53" t="s">
        <v>16</v>
      </c>
      <c r="H460" s="4">
        <v>1</v>
      </c>
      <c r="I460" s="6">
        <v>3500</v>
      </c>
    </row>
    <row r="461" spans="1:10">
      <c r="A461" s="58" t="s">
        <v>23</v>
      </c>
      <c r="B461" t="s">
        <v>412</v>
      </c>
      <c r="C461" t="s">
        <v>413</v>
      </c>
      <c r="D461" t="s">
        <v>414</v>
      </c>
      <c r="E461" s="3" t="s">
        <v>541</v>
      </c>
      <c r="F461" s="31" t="s">
        <v>424</v>
      </c>
      <c r="G461" s="53" t="s">
        <v>16</v>
      </c>
      <c r="H461" s="4">
        <v>1</v>
      </c>
      <c r="I461" s="6">
        <v>5000</v>
      </c>
    </row>
    <row r="462" spans="1:10">
      <c r="A462" s="58" t="s">
        <v>23</v>
      </c>
      <c r="B462" t="s">
        <v>412</v>
      </c>
      <c r="C462" t="s">
        <v>413</v>
      </c>
      <c r="D462" t="s">
        <v>414</v>
      </c>
      <c r="E462" s="3" t="s">
        <v>542</v>
      </c>
      <c r="F462" s="31" t="s">
        <v>471</v>
      </c>
      <c r="G462" s="53" t="s">
        <v>16</v>
      </c>
      <c r="H462" s="4">
        <v>1</v>
      </c>
      <c r="I462" s="6">
        <v>5000</v>
      </c>
    </row>
    <row r="463" spans="1:10">
      <c r="A463" s="58" t="s">
        <v>23</v>
      </c>
      <c r="B463" t="s">
        <v>412</v>
      </c>
      <c r="C463" t="s">
        <v>413</v>
      </c>
      <c r="D463" t="s">
        <v>414</v>
      </c>
      <c r="E463" s="3" t="s">
        <v>543</v>
      </c>
      <c r="F463" s="31" t="s">
        <v>544</v>
      </c>
      <c r="G463" s="53" t="s">
        <v>16</v>
      </c>
      <c r="H463" s="4">
        <v>1</v>
      </c>
      <c r="I463" s="6">
        <v>84625</v>
      </c>
      <c r="J463" t="s">
        <v>545</v>
      </c>
    </row>
    <row r="464" spans="1:10">
      <c r="A464" s="58" t="s">
        <v>23</v>
      </c>
      <c r="B464" t="s">
        <v>412</v>
      </c>
      <c r="C464" t="s">
        <v>413</v>
      </c>
      <c r="D464" t="s">
        <v>414</v>
      </c>
      <c r="E464" s="3" t="s">
        <v>546</v>
      </c>
      <c r="F464" s="31" t="s">
        <v>528</v>
      </c>
      <c r="G464" s="53" t="s">
        <v>16</v>
      </c>
      <c r="H464" s="4">
        <v>1</v>
      </c>
      <c r="I464" s="6">
        <v>4000</v>
      </c>
    </row>
    <row r="465" spans="1:10">
      <c r="A465" s="58" t="s">
        <v>23</v>
      </c>
      <c r="B465" t="s">
        <v>412</v>
      </c>
      <c r="C465" t="s">
        <v>413</v>
      </c>
      <c r="D465" t="s">
        <v>414</v>
      </c>
      <c r="E465" s="3" t="s">
        <v>547</v>
      </c>
      <c r="F465" s="31" t="s">
        <v>548</v>
      </c>
      <c r="G465" s="53" t="s">
        <v>16</v>
      </c>
      <c r="H465" s="4">
        <v>1</v>
      </c>
      <c r="I465" s="6">
        <v>5000</v>
      </c>
    </row>
    <row r="466" spans="1:10">
      <c r="A466" s="58" t="s">
        <v>23</v>
      </c>
      <c r="B466" t="s">
        <v>412</v>
      </c>
      <c r="C466" t="s">
        <v>413</v>
      </c>
      <c r="D466" t="s">
        <v>414</v>
      </c>
      <c r="E466" s="3" t="s">
        <v>549</v>
      </c>
      <c r="F466" s="31" t="s">
        <v>550</v>
      </c>
      <c r="G466" s="53" t="s">
        <v>16</v>
      </c>
      <c r="H466" s="4">
        <v>1</v>
      </c>
      <c r="I466" s="6">
        <v>2000</v>
      </c>
    </row>
    <row r="467" spans="1:10">
      <c r="A467" s="58" t="s">
        <v>23</v>
      </c>
      <c r="B467" t="s">
        <v>412</v>
      </c>
      <c r="C467" t="s">
        <v>413</v>
      </c>
      <c r="D467" t="s">
        <v>414</v>
      </c>
      <c r="E467" s="3" t="s">
        <v>491</v>
      </c>
      <c r="F467" s="31" t="s">
        <v>441</v>
      </c>
      <c r="G467" s="53" t="s">
        <v>16</v>
      </c>
      <c r="H467" s="4">
        <v>1</v>
      </c>
      <c r="I467" s="6">
        <v>9000</v>
      </c>
    </row>
    <row r="468" spans="1:10">
      <c r="A468" s="58" t="s">
        <v>23</v>
      </c>
      <c r="B468" t="s">
        <v>412</v>
      </c>
      <c r="C468" t="s">
        <v>413</v>
      </c>
      <c r="D468" t="s">
        <v>414</v>
      </c>
      <c r="E468" s="3" t="s">
        <v>551</v>
      </c>
      <c r="F468" s="31" t="s">
        <v>488</v>
      </c>
      <c r="G468" s="53" t="s">
        <v>16</v>
      </c>
      <c r="H468" s="4">
        <v>1</v>
      </c>
      <c r="I468" s="6">
        <v>67700</v>
      </c>
      <c r="J468" t="s">
        <v>552</v>
      </c>
    </row>
    <row r="469" spans="1:10">
      <c r="A469" s="58" t="s">
        <v>23</v>
      </c>
      <c r="B469" t="s">
        <v>412</v>
      </c>
      <c r="C469" t="s">
        <v>413</v>
      </c>
      <c r="D469" t="s">
        <v>414</v>
      </c>
      <c r="E469" s="3" t="s">
        <v>553</v>
      </c>
      <c r="F469" s="31" t="s">
        <v>471</v>
      </c>
      <c r="G469" s="53" t="s">
        <v>16</v>
      </c>
      <c r="H469" s="4">
        <v>1</v>
      </c>
      <c r="I469" s="6">
        <v>5000</v>
      </c>
    </row>
    <row r="470" spans="1:10">
      <c r="A470" s="58" t="s">
        <v>23</v>
      </c>
      <c r="B470" t="s">
        <v>412</v>
      </c>
      <c r="C470" t="s">
        <v>413</v>
      </c>
      <c r="D470" t="s">
        <v>414</v>
      </c>
      <c r="E470" s="3" t="s">
        <v>554</v>
      </c>
      <c r="F470" s="31" t="s">
        <v>420</v>
      </c>
      <c r="G470" s="53" t="s">
        <v>16</v>
      </c>
      <c r="H470" s="4">
        <v>1</v>
      </c>
      <c r="I470" s="6">
        <v>10000</v>
      </c>
    </row>
    <row r="471" spans="1:10">
      <c r="A471" s="58" t="s">
        <v>23</v>
      </c>
      <c r="B471" t="s">
        <v>412</v>
      </c>
      <c r="C471" t="s">
        <v>413</v>
      </c>
      <c r="D471" t="s">
        <v>414</v>
      </c>
      <c r="E471" s="3" t="s">
        <v>555</v>
      </c>
      <c r="F471" s="31" t="s">
        <v>556</v>
      </c>
      <c r="G471" s="53" t="s">
        <v>16</v>
      </c>
      <c r="H471" s="4">
        <v>1</v>
      </c>
      <c r="I471" s="6">
        <v>10000</v>
      </c>
    </row>
    <row r="472" spans="1:10">
      <c r="A472" s="58" t="s">
        <v>23</v>
      </c>
      <c r="B472" t="s">
        <v>412</v>
      </c>
      <c r="C472" t="s">
        <v>413</v>
      </c>
      <c r="D472" t="s">
        <v>414</v>
      </c>
      <c r="E472" s="3" t="s">
        <v>557</v>
      </c>
      <c r="F472" s="31" t="s">
        <v>558</v>
      </c>
      <c r="G472" s="53" t="s">
        <v>16</v>
      </c>
      <c r="H472" s="4">
        <v>1</v>
      </c>
      <c r="I472" s="6">
        <v>50000</v>
      </c>
    </row>
    <row r="473" spans="1:10">
      <c r="A473" s="58" t="s">
        <v>23</v>
      </c>
      <c r="B473" t="s">
        <v>412</v>
      </c>
      <c r="C473" t="s">
        <v>413</v>
      </c>
      <c r="D473" t="s">
        <v>414</v>
      </c>
      <c r="E473" s="3" t="s">
        <v>559</v>
      </c>
      <c r="F473" s="31" t="s">
        <v>422</v>
      </c>
      <c r="G473" s="53" t="s">
        <v>16</v>
      </c>
      <c r="H473" s="4">
        <v>1</v>
      </c>
      <c r="I473" s="6">
        <v>5000</v>
      </c>
    </row>
    <row r="474" spans="1:10">
      <c r="A474" s="58" t="s">
        <v>23</v>
      </c>
      <c r="B474" t="s">
        <v>412</v>
      </c>
      <c r="C474" t="s">
        <v>413</v>
      </c>
      <c r="D474" t="s">
        <v>414</v>
      </c>
      <c r="E474" s="3" t="s">
        <v>560</v>
      </c>
      <c r="F474" s="31" t="s">
        <v>422</v>
      </c>
      <c r="G474" s="53" t="s">
        <v>16</v>
      </c>
      <c r="H474" s="4">
        <v>1</v>
      </c>
      <c r="I474" s="6">
        <v>16250</v>
      </c>
    </row>
    <row r="475" spans="1:10">
      <c r="A475" s="58" t="s">
        <v>23</v>
      </c>
      <c r="B475" t="s">
        <v>412</v>
      </c>
      <c r="C475" t="s">
        <v>413</v>
      </c>
      <c r="D475" t="s">
        <v>414</v>
      </c>
      <c r="E475" s="3" t="s">
        <v>561</v>
      </c>
      <c r="F475" s="31" t="s">
        <v>471</v>
      </c>
      <c r="G475" s="53" t="s">
        <v>16</v>
      </c>
      <c r="H475" s="4">
        <v>1</v>
      </c>
      <c r="I475" s="6">
        <v>10000</v>
      </c>
    </row>
    <row r="476" spans="1:10">
      <c r="A476" s="58" t="s">
        <v>23</v>
      </c>
      <c r="B476" t="s">
        <v>412</v>
      </c>
      <c r="C476" t="s">
        <v>413</v>
      </c>
      <c r="D476" t="s">
        <v>414</v>
      </c>
      <c r="E476" s="3" t="s">
        <v>562</v>
      </c>
      <c r="F476" s="31" t="s">
        <v>506</v>
      </c>
      <c r="G476" s="53" t="s">
        <v>16</v>
      </c>
      <c r="H476" s="4">
        <v>1</v>
      </c>
      <c r="I476" s="6">
        <v>3000</v>
      </c>
    </row>
    <row r="477" spans="1:10">
      <c r="A477" s="58" t="s">
        <v>23</v>
      </c>
      <c r="B477" t="s">
        <v>412</v>
      </c>
      <c r="C477" t="s">
        <v>413</v>
      </c>
      <c r="D477" t="s">
        <v>414</v>
      </c>
      <c r="E477" s="3" t="s">
        <v>563</v>
      </c>
      <c r="F477" s="31" t="s">
        <v>564</v>
      </c>
      <c r="G477" s="53" t="s">
        <v>16</v>
      </c>
      <c r="H477" s="4">
        <v>1</v>
      </c>
      <c r="I477" s="6">
        <v>35000</v>
      </c>
    </row>
    <row r="478" spans="1:10">
      <c r="A478" s="58" t="s">
        <v>23</v>
      </c>
      <c r="B478" t="s">
        <v>412</v>
      </c>
      <c r="C478" t="s">
        <v>413</v>
      </c>
      <c r="D478" t="s">
        <v>414</v>
      </c>
      <c r="E478" s="3" t="s">
        <v>565</v>
      </c>
      <c r="F478" s="31" t="s">
        <v>444</v>
      </c>
      <c r="G478" s="53" t="s">
        <v>16</v>
      </c>
      <c r="H478" s="4">
        <v>1</v>
      </c>
      <c r="I478" s="6">
        <v>17000</v>
      </c>
      <c r="J478" t="s">
        <v>445</v>
      </c>
    </row>
    <row r="479" spans="1:10">
      <c r="A479" s="58" t="s">
        <v>23</v>
      </c>
      <c r="B479" t="s">
        <v>412</v>
      </c>
      <c r="C479" t="s">
        <v>413</v>
      </c>
      <c r="D479" t="s">
        <v>414</v>
      </c>
      <c r="E479" s="3" t="s">
        <v>566</v>
      </c>
      <c r="F479" s="31" t="s">
        <v>567</v>
      </c>
      <c r="G479" s="53" t="s">
        <v>16</v>
      </c>
      <c r="H479" s="4">
        <v>1</v>
      </c>
      <c r="I479" s="6">
        <v>2500</v>
      </c>
    </row>
    <row r="480" spans="1:10">
      <c r="A480" s="58" t="s">
        <v>23</v>
      </c>
      <c r="B480" t="s">
        <v>412</v>
      </c>
      <c r="C480" t="s">
        <v>413</v>
      </c>
      <c r="D480" t="s">
        <v>414</v>
      </c>
      <c r="E480" s="3" t="s">
        <v>568</v>
      </c>
      <c r="F480" s="31" t="s">
        <v>569</v>
      </c>
      <c r="G480" s="53" t="s">
        <v>16</v>
      </c>
      <c r="H480" s="4">
        <v>1</v>
      </c>
      <c r="I480" s="6">
        <v>4000</v>
      </c>
    </row>
    <row r="481" spans="1:9">
      <c r="A481" s="58" t="s">
        <v>23</v>
      </c>
      <c r="B481" t="s">
        <v>412</v>
      </c>
      <c r="C481" t="s">
        <v>413</v>
      </c>
      <c r="D481" t="s">
        <v>414</v>
      </c>
      <c r="E481" s="3" t="s">
        <v>570</v>
      </c>
      <c r="F481" s="31" t="s">
        <v>431</v>
      </c>
      <c r="G481" s="53" t="s">
        <v>16</v>
      </c>
      <c r="H481" s="4">
        <v>1</v>
      </c>
      <c r="I481" s="6">
        <v>2000</v>
      </c>
    </row>
    <row r="482" spans="1:9">
      <c r="A482" s="58" t="s">
        <v>23</v>
      </c>
      <c r="B482" t="s">
        <v>412</v>
      </c>
      <c r="C482" t="s">
        <v>413</v>
      </c>
      <c r="D482" t="s">
        <v>414</v>
      </c>
      <c r="E482" s="3" t="s">
        <v>571</v>
      </c>
      <c r="F482" s="31" t="s">
        <v>572</v>
      </c>
      <c r="G482" s="53" t="s">
        <v>16</v>
      </c>
      <c r="H482" s="4">
        <v>1</v>
      </c>
      <c r="I482" s="6">
        <v>31340</v>
      </c>
    </row>
    <row r="483" spans="1:9">
      <c r="A483" s="58" t="s">
        <v>23</v>
      </c>
      <c r="B483" t="s">
        <v>412</v>
      </c>
      <c r="C483" t="s">
        <v>413</v>
      </c>
      <c r="D483" t="s">
        <v>414</v>
      </c>
      <c r="E483" s="3" t="s">
        <v>573</v>
      </c>
      <c r="F483" s="31" t="s">
        <v>574</v>
      </c>
      <c r="G483" s="53" t="s">
        <v>16</v>
      </c>
      <c r="H483" s="4">
        <v>1</v>
      </c>
      <c r="I483" s="6">
        <v>1500</v>
      </c>
    </row>
    <row r="484" spans="1:9">
      <c r="A484" s="58" t="s">
        <v>23</v>
      </c>
      <c r="B484" t="s">
        <v>412</v>
      </c>
      <c r="C484" t="s">
        <v>413</v>
      </c>
      <c r="D484" t="s">
        <v>414</v>
      </c>
      <c r="E484" s="3" t="s">
        <v>575</v>
      </c>
      <c r="F484" s="31" t="s">
        <v>429</v>
      </c>
      <c r="G484" s="53" t="s">
        <v>16</v>
      </c>
      <c r="H484" s="4">
        <v>1</v>
      </c>
      <c r="I484" s="6">
        <v>3500</v>
      </c>
    </row>
    <row r="485" spans="1:9">
      <c r="A485" s="58" t="s">
        <v>23</v>
      </c>
      <c r="B485" t="s">
        <v>412</v>
      </c>
      <c r="C485" t="s">
        <v>413</v>
      </c>
      <c r="D485" t="s">
        <v>414</v>
      </c>
      <c r="E485" s="3" t="s">
        <v>576</v>
      </c>
      <c r="F485" s="31" t="s">
        <v>422</v>
      </c>
      <c r="G485" s="53" t="s">
        <v>16</v>
      </c>
      <c r="H485" s="4">
        <v>1</v>
      </c>
      <c r="I485" s="6">
        <v>2500</v>
      </c>
    </row>
    <row r="486" spans="1:9">
      <c r="A486" s="58" t="s">
        <v>23</v>
      </c>
      <c r="B486" t="s">
        <v>412</v>
      </c>
      <c r="C486" t="s">
        <v>413</v>
      </c>
      <c r="D486" t="s">
        <v>434</v>
      </c>
      <c r="E486" s="3" t="s">
        <v>577</v>
      </c>
      <c r="F486" s="31" t="s">
        <v>475</v>
      </c>
      <c r="G486" s="53" t="s">
        <v>16</v>
      </c>
      <c r="H486" s="4">
        <v>1</v>
      </c>
      <c r="I486" s="6">
        <v>10000</v>
      </c>
    </row>
  </sheetData>
  <dataValidations count="3">
    <dataValidation allowBlank="1" showDropDown="1" sqref="D383:G387 E331:E335 D350:G354 D339:E339 D344:D345 E345 E341 D343:E343 D340:D342 F54:F141 G382:G387 J380:J387 J2:J26 F148:F292 E260:E328 D54:E259 D260:D338 D2:F53 J28:J375 G2:G379" xr:uid="{2BD6908A-662A-4B64-ABCB-FAAD986EDC32}"/>
    <dataValidation type="custom" allowBlank="1" showDropDown="1" sqref="H336:H341 H383:I387 I336 I330:I334 H350:I354 H260:H334 H2:I259 I260:I328" xr:uid="{C3BFAE97-65F8-41F9-AC5D-AAD1018D6C48}">
      <formula1>AND(ISNUMBER(H2),(NOT(OR(NOT(ISERROR(DATEVALUE(H2))), AND(ISNUMBER(H2), LEFT(CELL("format", H2))="D")))))</formula1>
    </dataValidation>
    <dataValidation allowBlank="1" showInputMessage="1" sqref="A1:B1048576" xr:uid="{179C15B8-B01F-4B0C-B277-DEE0B6763BA2}"/>
  </dataValidations>
  <printOptions horizontalCentered="1" gridLines="1"/>
  <pageMargins left="0.7" right="0.7" top="0.75" bottom="0.75" header="0" footer="0"/>
  <pageSetup paperSize="5" fitToHeight="0" pageOrder="overThenDown" orientation="landscape" cellComments="atEnd"/>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C3670-0528-436D-A3A6-C3529A381ABE}">
  <dimension ref="A1:F68"/>
  <sheetViews>
    <sheetView workbookViewId="0"/>
  </sheetViews>
  <sheetFormatPr defaultRowHeight="12.75"/>
  <cols>
    <col min="1" max="1" width="46.85546875" customWidth="1"/>
    <col min="2" max="2" width="51.42578125" style="1" customWidth="1"/>
    <col min="3" max="3" width="106.7109375" style="1" customWidth="1"/>
    <col min="4" max="4" width="255.7109375" customWidth="1"/>
    <col min="5" max="5" width="21.7109375" customWidth="1"/>
    <col min="6" max="6" width="61.42578125" bestFit="1" customWidth="1"/>
    <col min="7" max="7" width="51.85546875" bestFit="1" customWidth="1"/>
    <col min="8" max="8" width="189.42578125" bestFit="1" customWidth="1"/>
    <col min="9" max="9" width="255.7109375" bestFit="1" customWidth="1"/>
    <col min="10" max="10" width="235.85546875" bestFit="1" customWidth="1"/>
    <col min="11" max="11" width="110.7109375" bestFit="1" customWidth="1"/>
    <col min="12" max="12" width="56.7109375" bestFit="1" customWidth="1"/>
    <col min="13" max="13" width="124.28515625" bestFit="1" customWidth="1"/>
    <col min="14" max="14" width="43" bestFit="1" customWidth="1"/>
    <col min="15" max="15" width="147.85546875" bestFit="1" customWidth="1"/>
    <col min="16" max="16" width="255.7109375" bestFit="1" customWidth="1"/>
    <col min="17" max="17" width="188" bestFit="1" customWidth="1"/>
    <col min="18" max="19" width="255.7109375" bestFit="1" customWidth="1"/>
    <col min="20" max="20" width="24.7109375" bestFit="1" customWidth="1"/>
    <col min="21" max="21" width="25.140625" bestFit="1" customWidth="1"/>
    <col min="22" max="22" width="4.28515625" bestFit="1" customWidth="1"/>
    <col min="23" max="23" width="224.28515625" bestFit="1" customWidth="1"/>
    <col min="24" max="24" width="192.28515625" bestFit="1" customWidth="1"/>
    <col min="25" max="25" width="106.42578125" bestFit="1" customWidth="1"/>
    <col min="26" max="26" width="176.42578125" bestFit="1" customWidth="1"/>
    <col min="27" max="27" width="251.42578125" bestFit="1" customWidth="1"/>
    <col min="28" max="28" width="52.42578125" bestFit="1" customWidth="1"/>
    <col min="29" max="29" width="32.5703125" bestFit="1" customWidth="1"/>
    <col min="30" max="30" width="255.7109375" bestFit="1" customWidth="1"/>
    <col min="31" max="31" width="195" bestFit="1" customWidth="1"/>
    <col min="32" max="32" width="92.42578125" bestFit="1" customWidth="1"/>
    <col min="33" max="34" width="255.7109375" bestFit="1" customWidth="1"/>
    <col min="35" max="35" width="149.28515625" bestFit="1" customWidth="1"/>
    <col min="36" max="38" width="255.7109375" bestFit="1" customWidth="1"/>
    <col min="39" max="39" width="127.42578125" bestFit="1" customWidth="1"/>
    <col min="40" max="41" width="255.7109375" bestFit="1" customWidth="1"/>
    <col min="42" max="42" width="202.5703125" bestFit="1" customWidth="1"/>
    <col min="43" max="43" width="197.140625" bestFit="1" customWidth="1"/>
    <col min="44" max="44" width="164.28515625" bestFit="1" customWidth="1"/>
    <col min="45" max="45" width="255.7109375" bestFit="1" customWidth="1"/>
    <col min="46" max="46" width="155.85546875" bestFit="1" customWidth="1"/>
    <col min="47" max="47" width="255.7109375" bestFit="1" customWidth="1"/>
    <col min="48" max="48" width="109.42578125" bestFit="1" customWidth="1"/>
    <col min="49" max="49" width="152.140625" bestFit="1" customWidth="1"/>
    <col min="50" max="50" width="136.42578125" bestFit="1" customWidth="1"/>
    <col min="51" max="51" width="255.7109375" bestFit="1" customWidth="1"/>
    <col min="52" max="52" width="254" bestFit="1" customWidth="1"/>
    <col min="53" max="54" width="255.7109375" bestFit="1" customWidth="1"/>
    <col min="55" max="55" width="202.140625" bestFit="1" customWidth="1"/>
    <col min="56" max="59" width="255.7109375" bestFit="1" customWidth="1"/>
    <col min="60" max="60" width="97.28515625" bestFit="1" customWidth="1"/>
    <col min="61" max="61" width="177.42578125" bestFit="1" customWidth="1"/>
    <col min="62" max="62" width="255.7109375" bestFit="1" customWidth="1"/>
    <col min="63" max="63" width="205.5703125" bestFit="1" customWidth="1"/>
    <col min="64" max="64" width="160.5703125" bestFit="1" customWidth="1"/>
    <col min="65" max="65" width="78.42578125" bestFit="1" customWidth="1"/>
    <col min="66" max="66" width="105.140625" bestFit="1" customWidth="1"/>
    <col min="67" max="67" width="44.42578125" bestFit="1" customWidth="1"/>
    <col min="68" max="68" width="56.42578125" bestFit="1" customWidth="1"/>
    <col min="69" max="69" width="55.28515625" bestFit="1" customWidth="1"/>
    <col min="70" max="70" width="61.140625" bestFit="1" customWidth="1"/>
    <col min="71" max="71" width="67.28515625" bestFit="1" customWidth="1"/>
    <col min="72" max="72" width="75.42578125" bestFit="1" customWidth="1"/>
    <col min="73" max="73" width="61.42578125" bestFit="1" customWidth="1"/>
    <col min="74" max="74" width="216.5703125" bestFit="1" customWidth="1"/>
    <col min="75" max="75" width="181" bestFit="1" customWidth="1"/>
    <col min="76" max="76" width="167.140625" bestFit="1" customWidth="1"/>
    <col min="77" max="77" width="108.5703125" bestFit="1" customWidth="1"/>
    <col min="78" max="78" width="250" bestFit="1" customWidth="1"/>
    <col min="79" max="79" width="105.7109375" bestFit="1" customWidth="1"/>
    <col min="80" max="80" width="183.28515625" bestFit="1" customWidth="1"/>
    <col min="81" max="81" width="110.28515625" bestFit="1" customWidth="1"/>
    <col min="82" max="82" width="78.28515625" bestFit="1" customWidth="1"/>
    <col min="83" max="83" width="114.28515625" bestFit="1" customWidth="1"/>
    <col min="84" max="84" width="228.7109375" bestFit="1" customWidth="1"/>
    <col min="85" max="85" width="151.5703125" bestFit="1" customWidth="1"/>
    <col min="86" max="86" width="255.7109375" bestFit="1" customWidth="1"/>
    <col min="87" max="87" width="50.85546875" bestFit="1" customWidth="1"/>
    <col min="88" max="88" width="255.7109375" bestFit="1" customWidth="1"/>
    <col min="89" max="89" width="88" bestFit="1" customWidth="1"/>
    <col min="90" max="90" width="255.7109375" bestFit="1" customWidth="1"/>
    <col min="91" max="91" width="244.5703125" bestFit="1" customWidth="1"/>
    <col min="92" max="92" width="99.5703125" bestFit="1" customWidth="1"/>
    <col min="93" max="93" width="113.5703125" bestFit="1" customWidth="1"/>
    <col min="94" max="94" width="59.42578125" bestFit="1" customWidth="1"/>
    <col min="95" max="95" width="223.28515625" bestFit="1" customWidth="1"/>
    <col min="96" max="96" width="180.42578125" bestFit="1" customWidth="1"/>
    <col min="97" max="97" width="172.140625" bestFit="1" customWidth="1"/>
    <col min="98" max="98" width="77.85546875" bestFit="1" customWidth="1"/>
    <col min="99" max="99" width="103" bestFit="1" customWidth="1"/>
    <col min="100" max="100" width="78.28515625" bestFit="1" customWidth="1"/>
    <col min="101" max="101" width="85.42578125" bestFit="1" customWidth="1"/>
    <col min="102" max="102" width="122" bestFit="1" customWidth="1"/>
    <col min="103" max="103" width="83.42578125" bestFit="1" customWidth="1"/>
    <col min="104" max="104" width="70.5703125" bestFit="1" customWidth="1"/>
    <col min="105" max="105" width="142.28515625" bestFit="1" customWidth="1"/>
    <col min="106" max="106" width="255.7109375" bestFit="1" customWidth="1"/>
    <col min="107" max="107" width="6.85546875" bestFit="1" customWidth="1"/>
    <col min="108" max="108" width="11" bestFit="1" customWidth="1"/>
  </cols>
  <sheetData>
    <row r="1" spans="1:6" ht="18">
      <c r="A1" s="2" t="s">
        <v>578</v>
      </c>
    </row>
    <row r="3" spans="1:6">
      <c r="A3" t="s">
        <v>579</v>
      </c>
    </row>
    <row r="5" spans="1:6">
      <c r="A5" t="s">
        <v>580</v>
      </c>
    </row>
    <row r="7" spans="1:6">
      <c r="A7" t="s">
        <v>581</v>
      </c>
    </row>
    <row r="9" spans="1:6">
      <c r="B9"/>
    </row>
    <row r="11" spans="1:6" s="49" customFormat="1">
      <c r="A11" s="62" t="s">
        <v>1</v>
      </c>
      <c r="B11"/>
      <c r="C11"/>
      <c r="D11"/>
      <c r="E11"/>
      <c r="F11"/>
    </row>
    <row r="12" spans="1:6" ht="12.75" customHeight="1">
      <c r="A12" s="63" t="s">
        <v>153</v>
      </c>
      <c r="B12"/>
      <c r="C12"/>
    </row>
    <row r="13" spans="1:6" ht="12.75" customHeight="1">
      <c r="A13" s="64" t="s">
        <v>230</v>
      </c>
      <c r="B13"/>
      <c r="C13"/>
    </row>
    <row r="14" spans="1:6" ht="12.75" customHeight="1">
      <c r="A14" s="64" t="s">
        <v>291</v>
      </c>
      <c r="B14"/>
      <c r="C14"/>
    </row>
    <row r="15" spans="1:6" ht="12.75" customHeight="1">
      <c r="A15" s="64" t="s">
        <v>39</v>
      </c>
      <c r="B15"/>
      <c r="C15"/>
    </row>
    <row r="16" spans="1:6" ht="12.75" customHeight="1">
      <c r="A16" s="65" t="s">
        <v>351</v>
      </c>
      <c r="B16"/>
      <c r="C16"/>
    </row>
    <row r="17" spans="2:3" ht="12.75" customHeight="1">
      <c r="B17"/>
      <c r="C17"/>
    </row>
    <row r="18" spans="2:3" ht="12.75" customHeight="1">
      <c r="B18"/>
      <c r="C18"/>
    </row>
    <row r="19" spans="2:3" ht="12.75" customHeight="1">
      <c r="B19"/>
      <c r="C19"/>
    </row>
    <row r="20" spans="2:3" ht="12.75" customHeight="1">
      <c r="B20"/>
      <c r="C20"/>
    </row>
    <row r="21" spans="2:3" ht="12.75" customHeight="1">
      <c r="B21"/>
      <c r="C21"/>
    </row>
    <row r="22" spans="2:3" ht="12.75" customHeight="1">
      <c r="B22"/>
      <c r="C22"/>
    </row>
    <row r="23" spans="2:3" ht="12.75" customHeight="1">
      <c r="B23"/>
      <c r="C23"/>
    </row>
    <row r="24" spans="2:3" ht="12.75" customHeight="1">
      <c r="B24"/>
      <c r="C24"/>
    </row>
    <row r="25" spans="2:3" ht="12.75" customHeight="1">
      <c r="B25"/>
      <c r="C25"/>
    </row>
    <row r="26" spans="2:3" ht="12.75" customHeight="1">
      <c r="B26"/>
      <c r="C26"/>
    </row>
    <row r="27" spans="2:3" ht="12.75" customHeight="1">
      <c r="B27"/>
      <c r="C27"/>
    </row>
    <row r="28" spans="2:3" ht="12.75" customHeight="1">
      <c r="B28"/>
      <c r="C28"/>
    </row>
    <row r="29" spans="2:3" ht="12.75" customHeight="1">
      <c r="B29"/>
      <c r="C29"/>
    </row>
    <row r="30" spans="2:3" ht="12.75" customHeight="1">
      <c r="B30"/>
      <c r="C30"/>
    </row>
    <row r="31" spans="2:3">
      <c r="B31"/>
      <c r="C31"/>
    </row>
    <row r="32" spans="2:3" ht="12.75" customHeight="1">
      <c r="B32"/>
      <c r="C32"/>
    </row>
    <row r="33" spans="2:3" ht="12.75" customHeight="1">
      <c r="B33"/>
      <c r="C33"/>
    </row>
    <row r="34" spans="2:3" ht="12.75" customHeight="1">
      <c r="B34"/>
      <c r="C34"/>
    </row>
    <row r="35" spans="2:3">
      <c r="B35"/>
      <c r="C35"/>
    </row>
    <row r="36" spans="2:3">
      <c r="B36"/>
      <c r="C36"/>
    </row>
    <row r="37" spans="2:3">
      <c r="B37"/>
      <c r="C37"/>
    </row>
    <row r="38" spans="2:3">
      <c r="B38"/>
      <c r="C38"/>
    </row>
    <row r="39" spans="2:3">
      <c r="B39"/>
      <c r="C39"/>
    </row>
    <row r="40" spans="2:3">
      <c r="B40"/>
      <c r="C40"/>
    </row>
    <row r="41" spans="2:3">
      <c r="B41"/>
      <c r="C41"/>
    </row>
    <row r="42" spans="2:3">
      <c r="B42"/>
      <c r="C42"/>
    </row>
    <row r="43" spans="2:3">
      <c r="B43"/>
      <c r="C43"/>
    </row>
    <row r="44" spans="2:3">
      <c r="B44"/>
      <c r="C44"/>
    </row>
    <row r="45" spans="2:3">
      <c r="B45"/>
      <c r="C45"/>
    </row>
    <row r="46" spans="2:3">
      <c r="B46"/>
      <c r="C46"/>
    </row>
    <row r="47" spans="2:3">
      <c r="B47"/>
      <c r="C47"/>
    </row>
    <row r="48" spans="2:3">
      <c r="B48"/>
      <c r="C48"/>
    </row>
    <row r="49" spans="2:3">
      <c r="B49"/>
      <c r="C49"/>
    </row>
    <row r="50" spans="2:3">
      <c r="B50"/>
      <c r="C50"/>
    </row>
    <row r="51" spans="2:3">
      <c r="B51"/>
      <c r="C51"/>
    </row>
    <row r="52" spans="2:3">
      <c r="B52"/>
      <c r="C52"/>
    </row>
    <row r="53" spans="2:3">
      <c r="B53"/>
      <c r="C53"/>
    </row>
    <row r="54" spans="2:3">
      <c r="B54"/>
      <c r="C54"/>
    </row>
    <row r="55" spans="2:3">
      <c r="B55"/>
      <c r="C55"/>
    </row>
    <row r="56" spans="2:3">
      <c r="B56"/>
      <c r="C56"/>
    </row>
    <row r="57" spans="2:3">
      <c r="B57"/>
      <c r="C57"/>
    </row>
    <row r="58" spans="2:3">
      <c r="B58"/>
      <c r="C58"/>
    </row>
    <row r="59" spans="2:3">
      <c r="B59"/>
      <c r="C59"/>
    </row>
    <row r="60" spans="2:3">
      <c r="B60"/>
      <c r="C60"/>
    </row>
    <row r="61" spans="2:3">
      <c r="B61"/>
      <c r="C61"/>
    </row>
    <row r="62" spans="2:3">
      <c r="B62"/>
      <c r="C62"/>
    </row>
    <row r="63" spans="2:3">
      <c r="B63"/>
      <c r="C63"/>
    </row>
    <row r="64" spans="2:3">
      <c r="B64"/>
      <c r="C64"/>
    </row>
    <row r="65" spans="2:3">
      <c r="B65"/>
      <c r="C65"/>
    </row>
    <row r="66" spans="2:3">
      <c r="B66"/>
      <c r="C66"/>
    </row>
    <row r="67" spans="2:3">
      <c r="B67"/>
      <c r="C67"/>
    </row>
    <row r="68" spans="2:3">
      <c r="B68"/>
      <c r="C6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9E3DF-2568-4C02-8787-80CF9BC3443B}">
  <sheetPr>
    <pageSetUpPr fitToPage="1"/>
  </sheetPr>
  <dimension ref="A11:I102"/>
  <sheetViews>
    <sheetView workbookViewId="0">
      <selection activeCell="B20" sqref="B20"/>
    </sheetView>
  </sheetViews>
  <sheetFormatPr defaultRowHeight="15"/>
  <cols>
    <col min="1" max="1" width="17.140625" style="7" customWidth="1"/>
    <col min="2" max="2" width="58.7109375" style="15" customWidth="1"/>
    <col min="3" max="3" width="17" style="7" customWidth="1"/>
    <col min="4" max="4" width="36" style="13" customWidth="1"/>
    <col min="5" max="5" width="35.42578125" style="7" bestFit="1" customWidth="1"/>
    <col min="6" max="6" width="31.7109375" style="10" bestFit="1" customWidth="1"/>
    <col min="7" max="7" width="72" style="7" bestFit="1" customWidth="1"/>
    <col min="8" max="8" width="37.42578125" style="7" bestFit="1" customWidth="1"/>
    <col min="9" max="9" width="41.85546875" style="7" bestFit="1" customWidth="1"/>
    <col min="10" max="10" width="29.85546875" style="7" bestFit="1" customWidth="1"/>
    <col min="11" max="11" width="38.42578125" style="7" bestFit="1" customWidth="1"/>
    <col min="12" max="12" width="34.5703125" style="7" bestFit="1" customWidth="1"/>
    <col min="13" max="13" width="43.140625" style="7" bestFit="1" customWidth="1"/>
    <col min="14" max="14" width="11.140625" style="7" bestFit="1" customWidth="1"/>
    <col min="15" max="15" width="10.140625" style="7" bestFit="1" customWidth="1"/>
    <col min="16" max="17" width="11.140625" style="7" bestFit="1" customWidth="1"/>
    <col min="18" max="18" width="10.140625" style="7" bestFit="1" customWidth="1"/>
    <col min="19" max="21" width="12.140625" style="7" bestFit="1" customWidth="1"/>
    <col min="22" max="23" width="11" style="7" bestFit="1" customWidth="1"/>
    <col min="24" max="24" width="11.140625" style="7" bestFit="1" customWidth="1"/>
    <col min="25" max="25" width="7.85546875" style="7" bestFit="1" customWidth="1"/>
    <col min="26" max="26" width="11.140625" style="7" bestFit="1" customWidth="1"/>
    <col min="27" max="27" width="7.85546875" style="7" bestFit="1" customWidth="1"/>
    <col min="28" max="28" width="11.140625" style="7" bestFit="1" customWidth="1"/>
    <col min="29" max="29" width="8.85546875" style="7" bestFit="1" customWidth="1"/>
    <col min="30" max="30" width="10.140625" style="7" bestFit="1" customWidth="1"/>
    <col min="31" max="31" width="8.85546875" style="7" bestFit="1" customWidth="1"/>
    <col min="32" max="32" width="10.140625" style="7" bestFit="1" customWidth="1"/>
    <col min="33" max="33" width="9.85546875" style="7" bestFit="1" customWidth="1"/>
    <col min="34" max="34" width="12.140625" style="7" bestFit="1" customWidth="1"/>
    <col min="35" max="35" width="9.85546875" style="7" bestFit="1" customWidth="1"/>
    <col min="36" max="36" width="12.140625" style="7" bestFit="1" customWidth="1"/>
    <col min="37" max="37" width="9.85546875" style="7" bestFit="1" customWidth="1"/>
    <col min="38" max="38" width="12.140625" style="7" bestFit="1" customWidth="1"/>
    <col min="39" max="39" width="9.85546875" style="7" bestFit="1" customWidth="1"/>
    <col min="40" max="40" width="11" style="7" bestFit="1" customWidth="1"/>
    <col min="41" max="41" width="6.85546875" style="7" bestFit="1" customWidth="1"/>
    <col min="42" max="42" width="6.28515625" style="7" bestFit="1" customWidth="1"/>
    <col min="43" max="45" width="10.140625" style="7" bestFit="1" customWidth="1"/>
    <col min="46" max="46" width="8.42578125" style="7" bestFit="1" customWidth="1"/>
    <col min="47" max="47" width="9.42578125" style="7" bestFit="1" customWidth="1"/>
    <col min="48" max="48" width="6.85546875" style="7" bestFit="1" customWidth="1"/>
    <col min="49" max="49" width="10.140625" style="7" bestFit="1" customWidth="1"/>
    <col min="50" max="51" width="11.140625" style="7" bestFit="1" customWidth="1"/>
    <col min="52" max="52" width="6.85546875" style="7" bestFit="1" customWidth="1"/>
    <col min="53" max="53" width="11.140625" style="7" bestFit="1" customWidth="1"/>
    <col min="54" max="54" width="6.85546875" style="7" bestFit="1" customWidth="1"/>
    <col min="55" max="55" width="12.140625" style="7" bestFit="1" customWidth="1"/>
    <col min="56" max="57" width="11.140625" style="7" bestFit="1" customWidth="1"/>
    <col min="58" max="58" width="6.85546875" style="7" bestFit="1" customWidth="1"/>
    <col min="59" max="59" width="6.28515625" style="7" bestFit="1" customWidth="1"/>
    <col min="60" max="60" width="7.28515625" style="7" bestFit="1" customWidth="1"/>
    <col min="61" max="61" width="7.85546875" style="7" bestFit="1" customWidth="1"/>
    <col min="62" max="62" width="6.28515625" style="7" bestFit="1" customWidth="1"/>
    <col min="63" max="63" width="10.140625" style="7" bestFit="1" customWidth="1"/>
    <col min="64" max="64" width="7.85546875" style="7" bestFit="1" customWidth="1"/>
    <col min="65" max="65" width="6.28515625" style="7" bestFit="1" customWidth="1"/>
    <col min="66" max="66" width="7.85546875" style="7" bestFit="1" customWidth="1"/>
    <col min="67" max="67" width="6.28515625" style="7" bestFit="1" customWidth="1"/>
    <col min="68" max="68" width="7.28515625" style="7" bestFit="1" customWidth="1"/>
    <col min="69" max="69" width="11.140625" style="7" bestFit="1" customWidth="1"/>
    <col min="70" max="70" width="7.85546875" style="7" bestFit="1" customWidth="1"/>
    <col min="71" max="71" width="10.140625" style="7" bestFit="1" customWidth="1"/>
    <col min="72" max="72" width="7.85546875" style="7" bestFit="1" customWidth="1"/>
    <col min="73" max="73" width="11.140625" style="7" bestFit="1" customWidth="1"/>
    <col min="74" max="74" width="12.140625" style="7" bestFit="1" customWidth="1"/>
    <col min="75" max="77" width="9.42578125" style="7" bestFit="1" customWidth="1"/>
    <col min="78" max="78" width="7.85546875" style="7" bestFit="1" customWidth="1"/>
    <col min="79" max="79" width="10.140625" style="7" bestFit="1" customWidth="1"/>
    <col min="80" max="80" width="11.140625" style="7" bestFit="1" customWidth="1"/>
    <col min="81" max="81" width="12.140625" style="7" bestFit="1" customWidth="1"/>
    <col min="82" max="82" width="7.85546875" style="7" bestFit="1" customWidth="1"/>
    <col min="83" max="83" width="10.140625" style="7" bestFit="1" customWidth="1"/>
    <col min="84" max="84" width="7.85546875" style="7" bestFit="1" customWidth="1"/>
    <col min="85" max="85" width="7.28515625" style="7" bestFit="1" customWidth="1"/>
    <col min="86" max="86" width="7.85546875" style="7" bestFit="1" customWidth="1"/>
    <col min="87" max="87" width="7.28515625" style="7" bestFit="1" customWidth="1"/>
    <col min="88" max="88" width="7.85546875" style="7" bestFit="1" customWidth="1"/>
    <col min="89" max="89" width="9.140625" style="7" bestFit="1" customWidth="1"/>
    <col min="90" max="90" width="7.85546875" style="7" bestFit="1" customWidth="1"/>
    <col min="91" max="91" width="7.28515625" style="7" bestFit="1" customWidth="1"/>
    <col min="92" max="92" width="7.85546875" style="7" bestFit="1" customWidth="1"/>
    <col min="93" max="93" width="6.28515625" style="7" bestFit="1" customWidth="1"/>
    <col min="94" max="95" width="11.140625" style="7" bestFit="1" customWidth="1"/>
    <col min="96" max="96" width="7.85546875" style="7" bestFit="1" customWidth="1"/>
    <col min="97" max="97" width="8.140625" style="7" bestFit="1" customWidth="1"/>
    <col min="98" max="98" width="7.85546875" style="7" bestFit="1" customWidth="1"/>
    <col min="99" max="99" width="7.28515625" style="7" bestFit="1" customWidth="1"/>
    <col min="100" max="100" width="7.85546875" style="7" bestFit="1" customWidth="1"/>
    <col min="101" max="101" width="10.140625" style="7" bestFit="1" customWidth="1"/>
    <col min="102" max="102" width="7.85546875" style="7" bestFit="1" customWidth="1"/>
    <col min="103" max="103" width="10.140625" style="7" bestFit="1" customWidth="1"/>
    <col min="104" max="104" width="7.85546875" style="7" bestFit="1" customWidth="1"/>
    <col min="105" max="105" width="10.140625" style="7" bestFit="1" customWidth="1"/>
    <col min="106" max="106" width="7.85546875" style="7" bestFit="1" customWidth="1"/>
    <col min="107" max="107" width="10.140625" style="7" bestFit="1" customWidth="1"/>
    <col min="108" max="108" width="7.85546875" style="7" bestFit="1" customWidth="1"/>
    <col min="109" max="109" width="11.140625" style="7" bestFit="1" customWidth="1"/>
    <col min="110" max="110" width="7.85546875" style="7" bestFit="1" customWidth="1"/>
    <col min="111" max="111" width="11.140625" style="7" bestFit="1" customWidth="1"/>
    <col min="112" max="112" width="7.85546875" style="7" bestFit="1" customWidth="1"/>
    <col min="113" max="113" width="7.28515625" style="7" bestFit="1" customWidth="1"/>
    <col min="114" max="114" width="7.85546875" style="7" bestFit="1" customWidth="1"/>
    <col min="115" max="115" width="7.28515625" style="7" bestFit="1" customWidth="1"/>
    <col min="116" max="116" width="7.85546875" style="7" bestFit="1" customWidth="1"/>
    <col min="117" max="117" width="11.140625" style="7" bestFit="1" customWidth="1"/>
    <col min="118" max="118" width="7.85546875" style="7" bestFit="1" customWidth="1"/>
    <col min="119" max="119" width="11.140625" style="7" bestFit="1" customWidth="1"/>
    <col min="120" max="120" width="7.85546875" style="7" bestFit="1" customWidth="1"/>
    <col min="121" max="121" width="11.140625" style="7" bestFit="1" customWidth="1"/>
    <col min="122" max="122" width="7.85546875" style="7" bestFit="1" customWidth="1"/>
    <col min="123" max="123" width="7.28515625" style="7" bestFit="1" customWidth="1"/>
    <col min="124" max="124" width="7.85546875" style="7" bestFit="1" customWidth="1"/>
    <col min="125" max="125" width="8.42578125" style="7" bestFit="1" customWidth="1"/>
    <col min="126" max="126" width="7.85546875" style="7" bestFit="1" customWidth="1"/>
    <col min="127" max="127" width="11.140625" style="7" bestFit="1" customWidth="1"/>
    <col min="128" max="128" width="7.85546875" style="7" bestFit="1" customWidth="1"/>
    <col min="129" max="129" width="10.140625" style="7" bestFit="1" customWidth="1"/>
    <col min="130" max="130" width="7.85546875" style="7" bestFit="1" customWidth="1"/>
    <col min="131" max="131" width="11.140625" style="7" bestFit="1" customWidth="1"/>
    <col min="132" max="132" width="7.85546875" style="7" bestFit="1" customWidth="1"/>
    <col min="133" max="133" width="11.140625" style="7" bestFit="1" customWidth="1"/>
    <col min="134" max="134" width="7.85546875" style="7" bestFit="1" customWidth="1"/>
    <col min="135" max="135" width="11.140625" style="7" bestFit="1" customWidth="1"/>
    <col min="136" max="136" width="7.85546875" style="7" bestFit="1" customWidth="1"/>
    <col min="137" max="137" width="8.42578125" style="7" bestFit="1" customWidth="1"/>
    <col min="138" max="138" width="7.85546875" style="7" bestFit="1" customWidth="1"/>
    <col min="139" max="139" width="11.140625" style="7" bestFit="1" customWidth="1"/>
    <col min="140" max="140" width="7.85546875" style="7" bestFit="1" customWidth="1"/>
    <col min="141" max="141" width="8.42578125" style="7" bestFit="1" customWidth="1"/>
    <col min="142" max="142" width="8.85546875" style="7" bestFit="1" customWidth="1"/>
    <col min="143" max="143" width="10.140625" style="7" bestFit="1" customWidth="1"/>
    <col min="144" max="144" width="8.85546875" style="7" bestFit="1" customWidth="1"/>
    <col min="145" max="145" width="8.42578125" style="7" bestFit="1" customWidth="1"/>
    <col min="146" max="146" width="8.85546875" style="7" bestFit="1" customWidth="1"/>
    <col min="147" max="147" width="8.42578125" style="7" bestFit="1" customWidth="1"/>
    <col min="148" max="148" width="8.85546875" style="7" bestFit="1" customWidth="1"/>
    <col min="149" max="149" width="8.42578125" style="7" bestFit="1" customWidth="1"/>
    <col min="150" max="150" width="8.85546875" style="7" bestFit="1" customWidth="1"/>
    <col min="151" max="151" width="8.42578125" style="7" bestFit="1" customWidth="1"/>
    <col min="152" max="152" width="8.85546875" style="7" bestFit="1" customWidth="1"/>
    <col min="153" max="153" width="8.42578125" style="7" bestFit="1" customWidth="1"/>
    <col min="154" max="154" width="8.85546875" style="7" bestFit="1" customWidth="1"/>
    <col min="155" max="155" width="8.42578125" style="7" bestFit="1" customWidth="1"/>
    <col min="156" max="156" width="8.85546875" style="7" bestFit="1" customWidth="1"/>
    <col min="157" max="157" width="7.28515625" style="7" bestFit="1" customWidth="1"/>
    <col min="158" max="158" width="8.42578125" style="7" bestFit="1" customWidth="1"/>
    <col min="159" max="159" width="8.85546875" style="7" bestFit="1" customWidth="1"/>
    <col min="160" max="160" width="8.42578125" style="7" bestFit="1" customWidth="1"/>
    <col min="161" max="161" width="8.85546875" style="7" bestFit="1" customWidth="1"/>
    <col min="162" max="162" width="12.140625" style="7" bestFit="1" customWidth="1"/>
    <col min="163" max="163" width="8.85546875" style="7" bestFit="1" customWidth="1"/>
    <col min="164" max="164" width="8.42578125" style="7" bestFit="1" customWidth="1"/>
    <col min="165" max="165" width="8.85546875" style="7" bestFit="1" customWidth="1"/>
    <col min="166" max="166" width="8.42578125" style="7" bestFit="1" customWidth="1"/>
    <col min="167" max="167" width="8.85546875" style="7" bestFit="1" customWidth="1"/>
    <col min="168" max="168" width="8.42578125" style="7" bestFit="1" customWidth="1"/>
    <col min="169" max="169" width="8.85546875" style="7" bestFit="1" customWidth="1"/>
    <col min="170" max="171" width="8.42578125" style="7" bestFit="1" customWidth="1"/>
    <col min="172" max="172" width="8.85546875" style="7" bestFit="1" customWidth="1"/>
    <col min="173" max="174" width="8.42578125" style="7" bestFit="1" customWidth="1"/>
    <col min="175" max="175" width="8.85546875" style="7" bestFit="1" customWidth="1"/>
    <col min="176" max="176" width="7.28515625" style="7" bestFit="1" customWidth="1"/>
    <col min="177" max="177" width="8.85546875" style="7" bestFit="1" customWidth="1"/>
    <col min="178" max="178" width="7.28515625" style="7" bestFit="1" customWidth="1"/>
    <col min="179" max="179" width="8.85546875" style="7" bestFit="1" customWidth="1"/>
    <col min="180" max="180" width="7.28515625" style="7" bestFit="1" customWidth="1"/>
    <col min="181" max="181" width="8.85546875" style="7" bestFit="1" customWidth="1"/>
    <col min="182" max="182" width="8.42578125" style="7" bestFit="1" customWidth="1"/>
    <col min="183" max="183" width="8.85546875" style="7" bestFit="1" customWidth="1"/>
    <col min="184" max="184" width="7.28515625" style="7" bestFit="1" customWidth="1"/>
    <col min="185" max="185" width="11.140625" style="7" bestFit="1" customWidth="1"/>
    <col min="186" max="186" width="8.85546875" style="7" bestFit="1" customWidth="1"/>
    <col min="187" max="187" width="10.140625" style="7" bestFit="1" customWidth="1"/>
    <col min="188" max="188" width="8.85546875" style="7" bestFit="1" customWidth="1"/>
    <col min="189" max="189" width="9.42578125" style="7" bestFit="1" customWidth="1"/>
    <col min="190" max="190" width="8.85546875" style="7" bestFit="1" customWidth="1"/>
    <col min="191" max="191" width="6.28515625" style="7" bestFit="1" customWidth="1"/>
    <col min="192" max="192" width="8.85546875" style="7" bestFit="1" customWidth="1"/>
    <col min="193" max="193" width="7.28515625" style="7" bestFit="1" customWidth="1"/>
    <col min="194" max="194" width="8.85546875" style="7" bestFit="1" customWidth="1"/>
    <col min="195" max="195" width="7.28515625" style="7" bestFit="1" customWidth="1"/>
    <col min="196" max="196" width="8.85546875" style="7" bestFit="1" customWidth="1"/>
    <col min="197" max="197" width="8.42578125" style="7" bestFit="1" customWidth="1"/>
    <col min="198" max="198" width="8.85546875" style="7" bestFit="1" customWidth="1"/>
    <col min="199" max="200" width="8.42578125" style="7" bestFit="1" customWidth="1"/>
    <col min="201" max="201" width="8.85546875" style="7" bestFit="1" customWidth="1"/>
    <col min="202" max="202" width="6.140625" style="7" bestFit="1" customWidth="1"/>
    <col min="203" max="203" width="8.85546875" style="7" bestFit="1" customWidth="1"/>
    <col min="204" max="204" width="7.28515625" style="7" bestFit="1" customWidth="1"/>
    <col min="205" max="205" width="8.85546875" style="7" bestFit="1" customWidth="1"/>
    <col min="206" max="206" width="8.42578125" style="7" bestFit="1" customWidth="1"/>
    <col min="207" max="207" width="8.85546875" style="7" bestFit="1" customWidth="1"/>
    <col min="208" max="208" width="8.42578125" style="7" bestFit="1" customWidth="1"/>
    <col min="209" max="209" width="8.85546875" style="7" bestFit="1" customWidth="1"/>
    <col min="210" max="210" width="8.42578125" style="7" bestFit="1" customWidth="1"/>
    <col min="211" max="211" width="8.85546875" style="7" bestFit="1" customWidth="1"/>
    <col min="212" max="212" width="7.28515625" style="7" bestFit="1" customWidth="1"/>
    <col min="213" max="213" width="8.85546875" style="7" bestFit="1" customWidth="1"/>
    <col min="214" max="215" width="8.42578125" style="7" bestFit="1" customWidth="1"/>
    <col min="216" max="216" width="8.85546875" style="7" bestFit="1" customWidth="1"/>
    <col min="217" max="217" width="8.42578125" style="7" bestFit="1" customWidth="1"/>
    <col min="218" max="218" width="8.85546875" style="7" bestFit="1" customWidth="1"/>
    <col min="219" max="219" width="8.42578125" style="7" bestFit="1" customWidth="1"/>
    <col min="220" max="220" width="8.85546875" style="7" bestFit="1" customWidth="1"/>
    <col min="221" max="221" width="7.28515625" style="7" bestFit="1" customWidth="1"/>
    <col min="222" max="222" width="8.85546875" style="7" bestFit="1" customWidth="1"/>
    <col min="223" max="223" width="7.28515625" style="7" bestFit="1" customWidth="1"/>
    <col min="224" max="224" width="8.85546875" style="7" bestFit="1" customWidth="1"/>
    <col min="225" max="225" width="10.42578125" style="7" bestFit="1" customWidth="1"/>
    <col min="226" max="226" width="8.85546875" style="7" bestFit="1" customWidth="1"/>
    <col min="227" max="227" width="8.42578125" style="7" bestFit="1" customWidth="1"/>
    <col min="228" max="228" width="8.85546875" style="7" bestFit="1" customWidth="1"/>
    <col min="229" max="229" width="9.42578125" style="7" bestFit="1" customWidth="1"/>
    <col min="230" max="230" width="8.85546875" style="7" bestFit="1" customWidth="1"/>
    <col min="231" max="231" width="7.28515625" style="7" bestFit="1" customWidth="1"/>
    <col min="232" max="232" width="8.85546875" style="7" bestFit="1" customWidth="1"/>
    <col min="233" max="233" width="10.140625" style="7" bestFit="1" customWidth="1"/>
    <col min="234" max="234" width="8.85546875" style="7" bestFit="1" customWidth="1"/>
    <col min="235" max="235" width="9.42578125" style="7" bestFit="1" customWidth="1"/>
    <col min="236" max="236" width="8.85546875" style="7" bestFit="1" customWidth="1"/>
    <col min="237" max="237" width="8.42578125" style="7" bestFit="1" customWidth="1"/>
    <col min="238" max="238" width="8.85546875" style="7" bestFit="1" customWidth="1"/>
    <col min="239" max="239" width="9.42578125" style="7" bestFit="1" customWidth="1"/>
    <col min="240" max="240" width="8.85546875" style="7" bestFit="1" customWidth="1"/>
    <col min="241" max="241" width="8.42578125" style="7" bestFit="1" customWidth="1"/>
    <col min="242" max="242" width="8.85546875" style="7" bestFit="1" customWidth="1"/>
    <col min="243" max="243" width="9.42578125" style="7" bestFit="1" customWidth="1"/>
    <col min="244" max="244" width="8.85546875" style="7" bestFit="1" customWidth="1"/>
    <col min="245" max="245" width="10.42578125" style="7" bestFit="1" customWidth="1"/>
    <col min="246" max="246" width="8.85546875" style="7" bestFit="1" customWidth="1"/>
    <col min="247" max="248" width="9.42578125" style="7" bestFit="1" customWidth="1"/>
    <col min="249" max="249" width="8.85546875" style="7" bestFit="1" customWidth="1"/>
    <col min="250" max="250" width="12.140625" style="7" bestFit="1" customWidth="1"/>
    <col min="251" max="251" width="8.85546875" style="7" bestFit="1" customWidth="1"/>
    <col min="252" max="252" width="9.42578125" style="7" bestFit="1" customWidth="1"/>
    <col min="253" max="253" width="8.85546875" style="7" bestFit="1" customWidth="1"/>
    <col min="254" max="254" width="9.42578125" style="7" bestFit="1" customWidth="1"/>
    <col min="255" max="255" width="8.85546875" style="7" bestFit="1" customWidth="1"/>
    <col min="256" max="256" width="9.42578125" style="7" bestFit="1" customWidth="1"/>
    <col min="257" max="257" width="8.85546875" style="7" bestFit="1" customWidth="1"/>
    <col min="258" max="258" width="9.42578125" style="7" bestFit="1" customWidth="1"/>
    <col min="259" max="259" width="8.85546875" style="7" bestFit="1" customWidth="1"/>
    <col min="260" max="260" width="7.28515625" style="7" bestFit="1" customWidth="1"/>
    <col min="261" max="261" width="8.85546875" style="7" bestFit="1" customWidth="1"/>
    <col min="262" max="262" width="8.42578125" style="7" bestFit="1" customWidth="1"/>
    <col min="263" max="263" width="8.85546875" style="7" bestFit="1" customWidth="1"/>
    <col min="264" max="264" width="10.140625" style="7" bestFit="1" customWidth="1"/>
    <col min="265" max="265" width="8.85546875" style="7" bestFit="1" customWidth="1"/>
    <col min="266" max="266" width="9.42578125" style="7" bestFit="1" customWidth="1"/>
    <col min="267" max="267" width="8.85546875" style="7" bestFit="1" customWidth="1"/>
    <col min="268" max="268" width="9.42578125" style="7" bestFit="1" customWidth="1"/>
    <col min="269" max="269" width="8.85546875" style="7" bestFit="1" customWidth="1"/>
    <col min="270" max="270" width="9.42578125" style="7" bestFit="1" customWidth="1"/>
    <col min="271" max="271" width="8.85546875" style="7" bestFit="1" customWidth="1"/>
    <col min="272" max="272" width="11.140625" style="7" bestFit="1" customWidth="1"/>
    <col min="273" max="273" width="8.85546875" style="7" bestFit="1" customWidth="1"/>
    <col min="274" max="274" width="9.42578125" style="7" bestFit="1" customWidth="1"/>
    <col min="275" max="275" width="9.85546875" style="7" bestFit="1" customWidth="1"/>
    <col min="276" max="276" width="9.42578125" style="7" bestFit="1" customWidth="1"/>
    <col min="277" max="277" width="10.42578125" style="7" bestFit="1" customWidth="1"/>
    <col min="278" max="278" width="9.85546875" style="7" bestFit="1" customWidth="1"/>
    <col min="279" max="279" width="9.42578125" style="7" bestFit="1" customWidth="1"/>
    <col min="280" max="280" width="9.85546875" style="7" bestFit="1" customWidth="1"/>
    <col min="281" max="281" width="8.42578125" style="7" bestFit="1" customWidth="1"/>
    <col min="282" max="282" width="9.85546875" style="7" bestFit="1" customWidth="1"/>
    <col min="283" max="283" width="9.42578125" style="7" bestFit="1" customWidth="1"/>
    <col min="284" max="284" width="9.85546875" style="7" bestFit="1" customWidth="1"/>
    <col min="285" max="285" width="10.42578125" style="7" bestFit="1" customWidth="1"/>
    <col min="286" max="286" width="9.85546875" style="7" bestFit="1" customWidth="1"/>
    <col min="287" max="287" width="9.42578125" style="7" bestFit="1" customWidth="1"/>
    <col min="288" max="288" width="9.85546875" style="7" bestFit="1" customWidth="1"/>
    <col min="289" max="289" width="10.140625" style="7" bestFit="1" customWidth="1"/>
    <col min="290" max="290" width="9.85546875" style="7" bestFit="1" customWidth="1"/>
    <col min="291" max="291" width="8.42578125" style="7" bestFit="1" customWidth="1"/>
    <col min="292" max="292" width="9.85546875" style="7" bestFit="1" customWidth="1"/>
    <col min="293" max="293" width="8.42578125" style="7" bestFit="1" customWidth="1"/>
    <col min="294" max="294" width="9.85546875" style="7" bestFit="1" customWidth="1"/>
    <col min="295" max="295" width="9.42578125" style="7" bestFit="1" customWidth="1"/>
    <col min="296" max="296" width="9.85546875" style="7" bestFit="1" customWidth="1"/>
    <col min="297" max="297" width="11.140625" style="7" bestFit="1" customWidth="1"/>
    <col min="298" max="298" width="9.85546875" style="7" bestFit="1" customWidth="1"/>
    <col min="299" max="299" width="8.42578125" style="7" bestFit="1" customWidth="1"/>
    <col min="300" max="300" width="9.85546875" style="7" bestFit="1" customWidth="1"/>
    <col min="301" max="301" width="11.140625" style="7" bestFit="1" customWidth="1"/>
    <col min="302" max="302" width="9.85546875" style="7" bestFit="1" customWidth="1"/>
    <col min="303" max="303" width="11.140625" style="7" bestFit="1" customWidth="1"/>
    <col min="304" max="304" width="9.85546875" style="7" bestFit="1" customWidth="1"/>
    <col min="305" max="305" width="11.140625" style="7" bestFit="1" customWidth="1"/>
    <col min="306" max="306" width="9.85546875" style="7" bestFit="1" customWidth="1"/>
    <col min="307" max="307" width="7.28515625" style="7" bestFit="1" customWidth="1"/>
    <col min="308" max="308" width="9.85546875" style="7" bestFit="1" customWidth="1"/>
    <col min="309" max="309" width="12.140625" style="7" bestFit="1" customWidth="1"/>
    <col min="310" max="310" width="9.85546875" style="7" bestFit="1" customWidth="1"/>
    <col min="311" max="311" width="8.42578125" style="7" bestFit="1" customWidth="1"/>
    <col min="312" max="312" width="9.85546875" style="7" bestFit="1" customWidth="1"/>
    <col min="313" max="313" width="8.42578125" style="7" bestFit="1" customWidth="1"/>
    <col min="314" max="314" width="9.85546875" style="7" bestFit="1" customWidth="1"/>
    <col min="315" max="315" width="9.42578125" style="7" bestFit="1" customWidth="1"/>
    <col min="316" max="316" width="9.85546875" style="7" bestFit="1" customWidth="1"/>
    <col min="317" max="317" width="8.42578125" style="7" bestFit="1" customWidth="1"/>
    <col min="318" max="318" width="9.85546875" style="7" bestFit="1" customWidth="1"/>
    <col min="319" max="319" width="8.42578125" style="7" bestFit="1" customWidth="1"/>
    <col min="320" max="320" width="9.85546875" style="7" bestFit="1" customWidth="1"/>
    <col min="321" max="321" width="8.42578125" style="7" bestFit="1" customWidth="1"/>
    <col min="322" max="322" width="9.85546875" style="7" bestFit="1" customWidth="1"/>
    <col min="323" max="323" width="9.42578125" style="7" bestFit="1" customWidth="1"/>
    <col min="324" max="324" width="9.85546875" style="7" bestFit="1" customWidth="1"/>
    <col min="325" max="325" width="9.42578125" style="7" bestFit="1" customWidth="1"/>
    <col min="326" max="326" width="9.85546875" style="7" bestFit="1" customWidth="1"/>
    <col min="327" max="327" width="12.140625" style="7" bestFit="1" customWidth="1"/>
    <col min="328" max="328" width="9.85546875" style="7" bestFit="1" customWidth="1"/>
    <col min="329" max="329" width="12.140625" style="7" bestFit="1" customWidth="1"/>
    <col min="330" max="330" width="9.85546875" style="7" bestFit="1" customWidth="1"/>
    <col min="331" max="331" width="9.42578125" style="7" bestFit="1" customWidth="1"/>
    <col min="332" max="332" width="9.85546875" style="7" bestFit="1" customWidth="1"/>
    <col min="333" max="333" width="8.42578125" style="7" bestFit="1" customWidth="1"/>
    <col min="334" max="334" width="9.85546875" style="7" bestFit="1" customWidth="1"/>
    <col min="335" max="335" width="9.42578125" style="7" bestFit="1" customWidth="1"/>
    <col min="336" max="336" width="9.85546875" style="7" bestFit="1" customWidth="1"/>
    <col min="337" max="337" width="8.42578125" style="7" bestFit="1" customWidth="1"/>
    <col min="338" max="338" width="9.85546875" style="7" bestFit="1" customWidth="1"/>
    <col min="339" max="339" width="9.42578125" style="7" bestFit="1" customWidth="1"/>
    <col min="340" max="340" width="9.85546875" style="7" bestFit="1" customWidth="1"/>
    <col min="341" max="341" width="7.140625" style="7" bestFit="1" customWidth="1"/>
    <col min="342" max="342" width="9.85546875" style="7" bestFit="1" customWidth="1"/>
    <col min="343" max="343" width="8.42578125" style="7" bestFit="1" customWidth="1"/>
    <col min="344" max="344" width="9.85546875" style="7" bestFit="1" customWidth="1"/>
    <col min="345" max="345" width="11.140625" style="7" bestFit="1" customWidth="1"/>
    <col min="346" max="346" width="9.85546875" style="7" bestFit="1" customWidth="1"/>
    <col min="347" max="347" width="12.140625" style="7" bestFit="1" customWidth="1"/>
    <col min="348" max="348" width="11" style="7" bestFit="1" customWidth="1"/>
    <col min="349" max="349" width="12.140625" style="7" bestFit="1" customWidth="1"/>
    <col min="350" max="350" width="11" style="7" bestFit="1" customWidth="1"/>
    <col min="351" max="351" width="12.140625" style="7" bestFit="1" customWidth="1"/>
    <col min="352" max="352" width="11" style="7" bestFit="1" customWidth="1"/>
    <col min="353" max="353" width="11.140625" style="7" bestFit="1" customWidth="1"/>
    <col min="354" max="354" width="11" style="7" bestFit="1" customWidth="1"/>
    <col min="355" max="355" width="11.140625" style="7" bestFit="1" customWidth="1"/>
    <col min="356" max="356" width="11" style="7" bestFit="1" customWidth="1"/>
    <col min="357" max="357" width="10.140625" style="7" bestFit="1" customWidth="1"/>
    <col min="358" max="358" width="11" style="7" bestFit="1" customWidth="1"/>
    <col min="359" max="359" width="8.42578125" style="7" bestFit="1" customWidth="1"/>
    <col min="360" max="360" width="11" style="7" bestFit="1" customWidth="1"/>
    <col min="361" max="361" width="9.42578125" style="7" bestFit="1" customWidth="1"/>
    <col min="362" max="362" width="11" style="7" bestFit="1" customWidth="1"/>
    <col min="363" max="363" width="10.42578125" style="7" bestFit="1" customWidth="1"/>
    <col min="364" max="364" width="11" style="7" bestFit="1" customWidth="1"/>
    <col min="365" max="365" width="10.42578125" style="7" bestFit="1" customWidth="1"/>
    <col min="366" max="366" width="11" style="7" bestFit="1" customWidth="1"/>
    <col min="367" max="367" width="10.42578125" style="7" bestFit="1" customWidth="1"/>
    <col min="368" max="368" width="11" style="7" bestFit="1" customWidth="1"/>
    <col min="369" max="369" width="10.42578125" style="7" bestFit="1" customWidth="1"/>
    <col min="370" max="370" width="11" style="7" bestFit="1" customWidth="1"/>
    <col min="371" max="371" width="10.42578125" style="7" bestFit="1" customWidth="1"/>
    <col min="372" max="372" width="11" style="7" bestFit="1" customWidth="1"/>
    <col min="373" max="373" width="10.42578125" style="7" bestFit="1" customWidth="1"/>
    <col min="374" max="374" width="11" style="7" bestFit="1" customWidth="1"/>
    <col min="375" max="375" width="10.42578125" style="7" bestFit="1" customWidth="1"/>
    <col min="376" max="376" width="11" style="7" bestFit="1" customWidth="1"/>
    <col min="377" max="377" width="9.42578125" style="7" bestFit="1" customWidth="1"/>
    <col min="378" max="378" width="11" style="7" bestFit="1" customWidth="1"/>
    <col min="379" max="379" width="8.140625" style="7" bestFit="1" customWidth="1"/>
    <col min="380" max="380" width="11" style="7" bestFit="1" customWidth="1"/>
    <col min="381" max="381" width="10.42578125" style="7" bestFit="1" customWidth="1"/>
    <col min="382" max="382" width="11" style="7" bestFit="1" customWidth="1"/>
    <col min="383" max="383" width="10.42578125" style="7" bestFit="1" customWidth="1"/>
    <col min="384" max="384" width="11" style="7" bestFit="1" customWidth="1"/>
    <col min="385" max="385" width="10.42578125" style="7" bestFit="1" customWidth="1"/>
    <col min="386" max="386" width="11" style="7" bestFit="1" customWidth="1"/>
    <col min="387" max="387" width="10.42578125" style="7" bestFit="1" customWidth="1"/>
    <col min="388" max="388" width="11" style="7" bestFit="1" customWidth="1"/>
    <col min="389" max="389" width="10.42578125" style="7" bestFit="1" customWidth="1"/>
    <col min="390" max="390" width="11" style="7" bestFit="1" customWidth="1"/>
    <col min="391" max="391" width="8.140625" style="7" bestFit="1" customWidth="1"/>
    <col min="392" max="392" width="11" style="7" bestFit="1" customWidth="1"/>
    <col min="393" max="393" width="10.42578125" style="7" bestFit="1" customWidth="1"/>
    <col min="394" max="394" width="11" style="7" bestFit="1" customWidth="1"/>
    <col min="395" max="395" width="10.42578125" style="7" bestFit="1" customWidth="1"/>
    <col min="396" max="396" width="11" style="7" bestFit="1" customWidth="1"/>
    <col min="397" max="397" width="10.42578125" style="7" bestFit="1" customWidth="1"/>
    <col min="398" max="398" width="11" style="7" bestFit="1" customWidth="1"/>
    <col min="399" max="399" width="10.42578125" style="7" bestFit="1" customWidth="1"/>
    <col min="400" max="400" width="11" style="7" bestFit="1" customWidth="1"/>
    <col min="401" max="401" width="10.42578125" style="7" bestFit="1" customWidth="1"/>
    <col min="402" max="402" width="11" style="7" bestFit="1" customWidth="1"/>
    <col min="403" max="403" width="12.140625" style="7" bestFit="1" customWidth="1"/>
    <col min="404" max="404" width="11" style="7" bestFit="1" customWidth="1"/>
    <col min="405" max="405" width="11.42578125" style="7" bestFit="1" customWidth="1"/>
    <col min="406" max="406" width="12" style="7" bestFit="1" customWidth="1"/>
    <col min="407" max="407" width="11.42578125" style="7" bestFit="1" customWidth="1"/>
    <col min="408" max="408" width="12" style="7" bestFit="1" customWidth="1"/>
    <col min="409" max="409" width="11.42578125" style="7" bestFit="1" customWidth="1"/>
    <col min="410" max="410" width="12" style="7" bestFit="1" customWidth="1"/>
    <col min="411" max="411" width="11.42578125" style="7" bestFit="1" customWidth="1"/>
    <col min="412" max="412" width="12" style="7" bestFit="1" customWidth="1"/>
    <col min="413" max="413" width="11.42578125" style="7" bestFit="1" customWidth="1"/>
    <col min="414" max="414" width="12" style="7" bestFit="1" customWidth="1"/>
    <col min="415" max="415" width="3.5703125" style="7" bestFit="1" customWidth="1"/>
    <col min="416" max="416" width="6.42578125" style="7" bestFit="1" customWidth="1"/>
    <col min="417" max="417" width="11" style="7" bestFit="1" customWidth="1"/>
    <col min="418" max="16384" width="9.140625" style="7"/>
  </cols>
  <sheetData>
    <row r="11" spans="1:1" ht="19.5">
      <c r="A11" s="12" t="str">
        <f>B17</f>
        <v>Ministry of Youth Development and National Service</v>
      </c>
    </row>
    <row r="12" spans="1:1" ht="18.75">
      <c r="A12" s="11" t="s">
        <v>584</v>
      </c>
    </row>
    <row r="14" spans="1:1">
      <c r="A14" s="14" t="s">
        <v>585</v>
      </c>
    </row>
    <row r="17" spans="1:9" ht="15.75">
      <c r="A17" s="9" t="s">
        <v>586</v>
      </c>
      <c r="B17" s="8" t="s">
        <v>39</v>
      </c>
    </row>
    <row r="19" spans="1:9">
      <c r="A19" s="43" t="s">
        <v>0</v>
      </c>
      <c r="B19"/>
      <c r="C19"/>
      <c r="D19"/>
      <c r="E19"/>
      <c r="F19"/>
      <c r="G19"/>
      <c r="H19"/>
      <c r="I19"/>
    </row>
    <row r="20" spans="1:9">
      <c r="A20" s="32">
        <v>2020</v>
      </c>
      <c r="B20"/>
      <c r="C20"/>
      <c r="D20"/>
      <c r="E20"/>
      <c r="F20"/>
      <c r="G20"/>
      <c r="H20"/>
      <c r="I20"/>
    </row>
    <row r="21" spans="1:9">
      <c r="A21" s="44" t="s">
        <v>10</v>
      </c>
      <c r="B21"/>
      <c r="C21"/>
      <c r="D21"/>
      <c r="E21"/>
      <c r="F21"/>
      <c r="G21"/>
      <c r="H21"/>
      <c r="I21"/>
    </row>
    <row r="22" spans="1:9">
      <c r="A22" s="44" t="s">
        <v>19</v>
      </c>
      <c r="B22"/>
      <c r="C22"/>
      <c r="D22"/>
      <c r="E22"/>
      <c r="F22"/>
      <c r="G22"/>
      <c r="H22"/>
      <c r="I22"/>
    </row>
    <row r="23" spans="1:9">
      <c r="A23" s="44" t="s">
        <v>21</v>
      </c>
      <c r="B23"/>
      <c r="C23"/>
      <c r="D23"/>
      <c r="E23"/>
      <c r="F23"/>
      <c r="G23"/>
      <c r="H23"/>
      <c r="I23"/>
    </row>
    <row r="24" spans="1:9">
      <c r="A24" s="44" t="s">
        <v>22</v>
      </c>
      <c r="B24"/>
      <c r="C24"/>
      <c r="D24"/>
      <c r="E24"/>
      <c r="F24"/>
      <c r="G24"/>
      <c r="H24"/>
      <c r="I24"/>
    </row>
    <row r="25" spans="1:9">
      <c r="A25" s="44" t="s">
        <v>23</v>
      </c>
      <c r="B25"/>
      <c r="C25"/>
      <c r="D25"/>
      <c r="E25"/>
      <c r="F25"/>
      <c r="G25"/>
      <c r="H25"/>
      <c r="I25"/>
    </row>
    <row r="26" spans="1:9">
      <c r="A26" s="44">
        <v>2021</v>
      </c>
      <c r="B26"/>
      <c r="C26"/>
      <c r="D26"/>
      <c r="E26"/>
      <c r="F26"/>
      <c r="G26"/>
      <c r="H26"/>
      <c r="I26"/>
    </row>
    <row r="27" spans="1:9">
      <c r="A27" s="44">
        <v>2022</v>
      </c>
      <c r="B27"/>
      <c r="C27"/>
      <c r="D27"/>
      <c r="E27"/>
      <c r="F27"/>
      <c r="G27"/>
      <c r="H27"/>
      <c r="I27"/>
    </row>
    <row r="28" spans="1:9">
      <c r="A28" s="44">
        <v>2023</v>
      </c>
      <c r="B28"/>
      <c r="C28"/>
      <c r="D28"/>
      <c r="E28"/>
      <c r="F28"/>
      <c r="G28"/>
      <c r="H28"/>
      <c r="I28"/>
    </row>
    <row r="29" spans="1:9">
      <c r="A29" s="44">
        <v>2024</v>
      </c>
      <c r="B29"/>
      <c r="C29"/>
      <c r="D29"/>
      <c r="E29"/>
      <c r="F29"/>
      <c r="G29"/>
      <c r="H29"/>
      <c r="I29"/>
    </row>
    <row r="30" spans="1:9">
      <c r="A30" s="44" t="s">
        <v>399</v>
      </c>
      <c r="B30"/>
      <c r="C30"/>
      <c r="D30"/>
      <c r="E30"/>
      <c r="F30"/>
      <c r="G30"/>
      <c r="H30"/>
      <c r="I30"/>
    </row>
    <row r="31" spans="1:9">
      <c r="A31" s="44" t="s">
        <v>403</v>
      </c>
      <c r="B31"/>
      <c r="C31"/>
      <c r="D31"/>
      <c r="E31"/>
      <c r="F31"/>
      <c r="G31"/>
      <c r="H31"/>
      <c r="I31"/>
    </row>
    <row r="32" spans="1:9" ht="15.75">
      <c r="A32" s="45" t="s">
        <v>582</v>
      </c>
      <c r="B32"/>
      <c r="C32"/>
      <c r="D32"/>
      <c r="E32"/>
      <c r="F32"/>
      <c r="G32"/>
      <c r="H32"/>
      <c r="I32"/>
    </row>
    <row r="33" spans="1:9">
      <c r="A33"/>
      <c r="B33"/>
      <c r="C33"/>
      <c r="D33"/>
      <c r="E33"/>
      <c r="F33"/>
      <c r="G33"/>
      <c r="H33"/>
      <c r="I33"/>
    </row>
    <row r="34" spans="1:9">
      <c r="A34"/>
      <c r="B34"/>
      <c r="C34"/>
      <c r="D34"/>
      <c r="E34"/>
      <c r="F34"/>
      <c r="G34"/>
      <c r="H34"/>
      <c r="I34"/>
    </row>
    <row r="35" spans="1:9">
      <c r="A35"/>
      <c r="B35"/>
      <c r="C35"/>
      <c r="D35"/>
      <c r="E35"/>
      <c r="F35"/>
      <c r="G35"/>
      <c r="H35"/>
      <c r="I35"/>
    </row>
    <row r="36" spans="1:9">
      <c r="A36"/>
      <c r="B36"/>
      <c r="C36"/>
      <c r="D36"/>
      <c r="E36"/>
      <c r="F36"/>
      <c r="G36"/>
      <c r="H36"/>
      <c r="I36"/>
    </row>
    <row r="37" spans="1:9">
      <c r="A37"/>
      <c r="B37"/>
      <c r="C37"/>
      <c r="D37"/>
      <c r="E37"/>
      <c r="F37"/>
      <c r="G37"/>
      <c r="H37"/>
      <c r="I37"/>
    </row>
    <row r="38" spans="1:9">
      <c r="A38"/>
      <c r="B38"/>
      <c r="C38"/>
      <c r="D38"/>
      <c r="E38"/>
      <c r="F38"/>
      <c r="G38"/>
      <c r="H38"/>
      <c r="I38"/>
    </row>
    <row r="39" spans="1:9">
      <c r="A39"/>
      <c r="B39"/>
      <c r="C39"/>
      <c r="D39"/>
      <c r="E39"/>
      <c r="F39"/>
      <c r="G39"/>
      <c r="H39"/>
      <c r="I39"/>
    </row>
    <row r="40" spans="1:9">
      <c r="A40"/>
      <c r="B40"/>
      <c r="C40"/>
      <c r="D40"/>
      <c r="E40"/>
      <c r="F40"/>
      <c r="G40"/>
      <c r="H40"/>
      <c r="I40"/>
    </row>
    <row r="41" spans="1:9">
      <c r="A41"/>
      <c r="B41"/>
      <c r="C41"/>
      <c r="D41"/>
      <c r="E41"/>
      <c r="F41"/>
      <c r="G41"/>
      <c r="H41"/>
      <c r="I41"/>
    </row>
    <row r="42" spans="1:9">
      <c r="A42"/>
      <c r="B42"/>
      <c r="C42"/>
      <c r="D42"/>
      <c r="E42"/>
      <c r="F42"/>
      <c r="G42"/>
      <c r="H42"/>
      <c r="I42"/>
    </row>
    <row r="43" spans="1:9">
      <c r="A43"/>
      <c r="B43"/>
      <c r="C43"/>
      <c r="D43"/>
      <c r="E43"/>
    </row>
    <row r="44" spans="1:9">
      <c r="A44"/>
      <c r="B44"/>
      <c r="C44"/>
      <c r="D44"/>
      <c r="E44"/>
    </row>
    <row r="45" spans="1:9">
      <c r="A45"/>
      <c r="B45"/>
      <c r="C45"/>
      <c r="D45"/>
      <c r="E45"/>
    </row>
    <row r="46" spans="1:9">
      <c r="A46"/>
      <c r="B46"/>
      <c r="C46"/>
      <c r="D46"/>
      <c r="E46"/>
    </row>
    <row r="47" spans="1:9">
      <c r="A47"/>
      <c r="B47"/>
      <c r="C47"/>
      <c r="D47"/>
      <c r="E47"/>
    </row>
    <row r="48" spans="1:9">
      <c r="A48"/>
      <c r="B48"/>
      <c r="C48"/>
      <c r="D48"/>
      <c r="E48"/>
    </row>
    <row r="49" spans="1:5">
      <c r="A49"/>
      <c r="B49"/>
      <c r="C49"/>
      <c r="D49"/>
      <c r="E49"/>
    </row>
    <row r="50" spans="1:5">
      <c r="A50"/>
      <c r="B50"/>
      <c r="C50"/>
      <c r="D50"/>
      <c r="E50"/>
    </row>
    <row r="51" spans="1:5">
      <c r="A51"/>
      <c r="B51"/>
      <c r="C51"/>
      <c r="D51"/>
      <c r="E51"/>
    </row>
    <row r="52" spans="1:5">
      <c r="A52"/>
      <c r="B52"/>
      <c r="C52"/>
      <c r="D52"/>
      <c r="E52"/>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row r="61" spans="1:5">
      <c r="A61"/>
      <c r="B61"/>
      <c r="C61"/>
      <c r="D61"/>
      <c r="E61"/>
    </row>
    <row r="62" spans="1:5">
      <c r="A62"/>
      <c r="B62"/>
      <c r="C62"/>
      <c r="D62"/>
      <c r="E62"/>
    </row>
    <row r="63" spans="1:5">
      <c r="A63"/>
      <c r="B63"/>
      <c r="C63"/>
      <c r="D63"/>
      <c r="E63"/>
    </row>
    <row r="64" spans="1:5">
      <c r="A64"/>
      <c r="B64"/>
      <c r="C64"/>
      <c r="D64"/>
      <c r="E64"/>
    </row>
    <row r="65" spans="1:5">
      <c r="A65"/>
      <c r="B65"/>
      <c r="C65"/>
      <c r="D65"/>
      <c r="E65"/>
    </row>
    <row r="66" spans="1:5">
      <c r="A66"/>
      <c r="B66"/>
      <c r="C66"/>
      <c r="D66"/>
      <c r="E66"/>
    </row>
    <row r="67" spans="1:5">
      <c r="A67"/>
      <c r="B67"/>
      <c r="C67"/>
      <c r="D67"/>
      <c r="E67"/>
    </row>
    <row r="68" spans="1:5">
      <c r="A68"/>
      <c r="B68"/>
      <c r="C68"/>
      <c r="D68"/>
      <c r="E68"/>
    </row>
    <row r="69" spans="1:5">
      <c r="A69"/>
      <c r="B69"/>
      <c r="C69"/>
      <c r="D69"/>
      <c r="E69"/>
    </row>
    <row r="70" spans="1:5">
      <c r="A70"/>
      <c r="B70"/>
      <c r="C70"/>
      <c r="D70"/>
      <c r="E70"/>
    </row>
    <row r="71" spans="1:5">
      <c r="A71"/>
      <c r="B71"/>
      <c r="C71"/>
      <c r="D71"/>
      <c r="E71"/>
    </row>
    <row r="72" spans="1:5">
      <c r="A72"/>
      <c r="B72"/>
      <c r="C72"/>
      <c r="D72"/>
      <c r="E72"/>
    </row>
    <row r="73" spans="1:5">
      <c r="A73"/>
      <c r="B73"/>
      <c r="C73"/>
      <c r="D73"/>
      <c r="E73"/>
    </row>
    <row r="74" spans="1:5">
      <c r="A74"/>
      <c r="B74"/>
      <c r="C74"/>
      <c r="D74"/>
      <c r="E74"/>
    </row>
    <row r="75" spans="1:5">
      <c r="A75"/>
      <c r="B75"/>
      <c r="C75"/>
      <c r="D75"/>
      <c r="E75"/>
    </row>
    <row r="76" spans="1:5">
      <c r="A76"/>
      <c r="B76"/>
      <c r="C76"/>
      <c r="D76"/>
      <c r="E76"/>
    </row>
    <row r="77" spans="1:5">
      <c r="A77"/>
      <c r="B77"/>
      <c r="C77"/>
      <c r="D77"/>
      <c r="E77"/>
    </row>
    <row r="78" spans="1:5">
      <c r="A78"/>
      <c r="B78"/>
      <c r="C78"/>
      <c r="D78"/>
      <c r="E78"/>
    </row>
    <row r="79" spans="1:5">
      <c r="A79"/>
      <c r="B79"/>
      <c r="C79"/>
      <c r="D79"/>
      <c r="E79"/>
    </row>
    <row r="80" spans="1:5">
      <c r="A80"/>
      <c r="B80"/>
      <c r="C80"/>
      <c r="D80"/>
      <c r="E80"/>
    </row>
    <row r="81" spans="1:5">
      <c r="A81"/>
      <c r="B81"/>
      <c r="C81"/>
      <c r="D81"/>
      <c r="E81"/>
    </row>
    <row r="82" spans="1:5">
      <c r="A82"/>
      <c r="B82"/>
      <c r="C82"/>
      <c r="D82"/>
      <c r="E82"/>
    </row>
    <row r="83" spans="1:5">
      <c r="A83"/>
      <c r="B83"/>
      <c r="C83"/>
      <c r="D83"/>
      <c r="E83"/>
    </row>
    <row r="84" spans="1:5">
      <c r="A84"/>
      <c r="B84"/>
      <c r="C84"/>
      <c r="D84"/>
      <c r="E84"/>
    </row>
    <row r="85" spans="1:5">
      <c r="A85"/>
      <c r="B85"/>
      <c r="C85"/>
      <c r="D85"/>
      <c r="E85"/>
    </row>
    <row r="86" spans="1:5">
      <c r="A86"/>
      <c r="B86"/>
      <c r="C86"/>
      <c r="D86"/>
      <c r="E86"/>
    </row>
    <row r="87" spans="1:5">
      <c r="A87"/>
      <c r="B87"/>
      <c r="C87"/>
      <c r="D87"/>
      <c r="E87"/>
    </row>
    <row r="88" spans="1:5">
      <c r="A88"/>
      <c r="B88"/>
      <c r="C88"/>
      <c r="D88"/>
      <c r="E88"/>
    </row>
    <row r="89" spans="1:5">
      <c r="A89"/>
      <c r="B89"/>
      <c r="C89"/>
      <c r="D89"/>
      <c r="E89"/>
    </row>
    <row r="90" spans="1:5">
      <c r="A90"/>
      <c r="B90"/>
      <c r="C90"/>
      <c r="D90"/>
      <c r="E90"/>
    </row>
    <row r="91" spans="1:5">
      <c r="A91"/>
      <c r="B91"/>
      <c r="C91"/>
      <c r="D91"/>
      <c r="E91"/>
    </row>
    <row r="92" spans="1:5">
      <c r="A92"/>
      <c r="B92"/>
      <c r="C92"/>
      <c r="D92"/>
      <c r="E92"/>
    </row>
    <row r="93" spans="1:5">
      <c r="A93"/>
      <c r="B93"/>
      <c r="C93"/>
      <c r="D93"/>
      <c r="E93"/>
    </row>
    <row r="94" spans="1:5">
      <c r="A94"/>
      <c r="B94"/>
      <c r="C94"/>
      <c r="D94"/>
      <c r="E94"/>
    </row>
    <row r="95" spans="1:5">
      <c r="A95"/>
      <c r="B95"/>
      <c r="C95"/>
      <c r="D95"/>
      <c r="E95"/>
    </row>
    <row r="96" spans="1:5">
      <c r="A96"/>
      <c r="B96"/>
      <c r="C96"/>
      <c r="D96"/>
      <c r="E96"/>
    </row>
    <row r="97" spans="1:5">
      <c r="A97"/>
      <c r="B97"/>
      <c r="C97"/>
      <c r="D97"/>
      <c r="E97"/>
    </row>
    <row r="98" spans="1:5">
      <c r="A98"/>
      <c r="B98"/>
      <c r="C98"/>
      <c r="D98"/>
      <c r="E98"/>
    </row>
    <row r="99" spans="1:5">
      <c r="A99"/>
      <c r="B99"/>
      <c r="C99"/>
      <c r="D99"/>
      <c r="E99"/>
    </row>
    <row r="100" spans="1:5">
      <c r="A100"/>
      <c r="B100"/>
      <c r="C100"/>
      <c r="D100"/>
      <c r="E100"/>
    </row>
    <row r="101" spans="1:5">
      <c r="A101"/>
      <c r="B101"/>
      <c r="C101"/>
      <c r="D101"/>
      <c r="E101"/>
    </row>
    <row r="102" spans="1:5">
      <c r="A102"/>
      <c r="B102"/>
      <c r="C102"/>
      <c r="D102"/>
      <c r="E102"/>
    </row>
  </sheetData>
  <pageMargins left="0.7" right="0.7" top="0.75" bottom="0.75" header="0.3" footer="0.3"/>
  <pageSetup paperSize="5" fitToHeight="0" orientation="landscape"/>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CE3CE-115B-485D-99AE-0E79BC0ED9CF}">
  <sheetPr>
    <pageSetUpPr fitToPage="1"/>
  </sheetPr>
  <dimension ref="A11:F136"/>
  <sheetViews>
    <sheetView workbookViewId="0">
      <selection activeCell="G19" sqref="G19"/>
    </sheetView>
  </sheetViews>
  <sheetFormatPr defaultRowHeight="18"/>
  <cols>
    <col min="1" max="1" width="44.140625" style="16" customWidth="1"/>
    <col min="2" max="2" width="58.28515625" style="17" customWidth="1"/>
    <col min="3" max="3" width="128.85546875" style="17" customWidth="1"/>
    <col min="4" max="4" width="44.7109375" style="16" customWidth="1"/>
    <col min="5" max="5" width="87" style="17" customWidth="1"/>
    <col min="6" max="6" width="123.7109375" style="16" customWidth="1"/>
    <col min="7" max="7" width="38.42578125" style="16" bestFit="1" customWidth="1"/>
    <col min="8" max="8" width="29.85546875" style="16" bestFit="1" customWidth="1"/>
    <col min="9" max="9" width="38.42578125" style="16" bestFit="1" customWidth="1"/>
    <col min="10" max="10" width="29.85546875" style="16" bestFit="1" customWidth="1"/>
    <col min="11" max="11" width="38.42578125" style="16" bestFit="1" customWidth="1"/>
    <col min="12" max="12" width="34.5703125" style="16" bestFit="1" customWidth="1"/>
    <col min="13" max="13" width="43.140625" style="16" bestFit="1" customWidth="1"/>
    <col min="14" max="14" width="11.140625" style="16" bestFit="1" customWidth="1"/>
    <col min="15" max="15" width="10.140625" style="16" bestFit="1" customWidth="1"/>
    <col min="16" max="17" width="11.140625" style="16" bestFit="1" customWidth="1"/>
    <col min="18" max="18" width="10.140625" style="16" bestFit="1" customWidth="1"/>
    <col min="19" max="21" width="12.140625" style="16" bestFit="1" customWidth="1"/>
    <col min="22" max="23" width="11" style="16" bestFit="1" customWidth="1"/>
    <col min="24" max="24" width="11.140625" style="16" bestFit="1" customWidth="1"/>
    <col min="25" max="25" width="7.85546875" style="16" bestFit="1" customWidth="1"/>
    <col min="26" max="26" width="11.140625" style="16" bestFit="1" customWidth="1"/>
    <col min="27" max="27" width="7.85546875" style="16" bestFit="1" customWidth="1"/>
    <col min="28" max="28" width="11.140625" style="16" bestFit="1" customWidth="1"/>
    <col min="29" max="29" width="8.85546875" style="16" bestFit="1" customWidth="1"/>
    <col min="30" max="30" width="10.140625" style="16" bestFit="1" customWidth="1"/>
    <col min="31" max="31" width="8.85546875" style="16" bestFit="1" customWidth="1"/>
    <col min="32" max="32" width="10.140625" style="16" bestFit="1" customWidth="1"/>
    <col min="33" max="33" width="9.85546875" style="16" bestFit="1" customWidth="1"/>
    <col min="34" max="34" width="12.140625" style="16" bestFit="1" customWidth="1"/>
    <col min="35" max="35" width="9.85546875" style="16" bestFit="1" customWidth="1"/>
    <col min="36" max="36" width="12.140625" style="16" bestFit="1" customWidth="1"/>
    <col min="37" max="37" width="9.85546875" style="16" bestFit="1" customWidth="1"/>
    <col min="38" max="38" width="12.140625" style="16" bestFit="1" customWidth="1"/>
    <col min="39" max="39" width="9.85546875" style="16" bestFit="1" customWidth="1"/>
    <col min="40" max="40" width="11" style="16" bestFit="1" customWidth="1"/>
    <col min="41" max="41" width="6.85546875" style="16" bestFit="1" customWidth="1"/>
    <col min="42" max="42" width="6.28515625" style="16" bestFit="1" customWidth="1"/>
    <col min="43" max="45" width="10.140625" style="16" bestFit="1" customWidth="1"/>
    <col min="46" max="46" width="8.42578125" style="16" bestFit="1" customWidth="1"/>
    <col min="47" max="47" width="9.42578125" style="16" bestFit="1" customWidth="1"/>
    <col min="48" max="48" width="6.85546875" style="16" bestFit="1" customWidth="1"/>
    <col min="49" max="49" width="10.140625" style="16" bestFit="1" customWidth="1"/>
    <col min="50" max="51" width="11.140625" style="16" bestFit="1" customWidth="1"/>
    <col min="52" max="52" width="6.85546875" style="16" bestFit="1" customWidth="1"/>
    <col min="53" max="53" width="11.140625" style="16" bestFit="1" customWidth="1"/>
    <col min="54" max="54" width="6.85546875" style="16" bestFit="1" customWidth="1"/>
    <col min="55" max="55" width="12.140625" style="16" bestFit="1" customWidth="1"/>
    <col min="56" max="57" width="11.140625" style="16" bestFit="1" customWidth="1"/>
    <col min="58" max="58" width="6.85546875" style="16" bestFit="1" customWidth="1"/>
    <col min="59" max="59" width="6.28515625" style="16" bestFit="1" customWidth="1"/>
    <col min="60" max="60" width="7.28515625" style="16" bestFit="1" customWidth="1"/>
    <col min="61" max="61" width="7.85546875" style="16" bestFit="1" customWidth="1"/>
    <col min="62" max="62" width="6.28515625" style="16" bestFit="1" customWidth="1"/>
    <col min="63" max="63" width="10.140625" style="16" bestFit="1" customWidth="1"/>
    <col min="64" max="64" width="7.85546875" style="16" bestFit="1" customWidth="1"/>
    <col min="65" max="65" width="6.28515625" style="16" bestFit="1" customWidth="1"/>
    <col min="66" max="66" width="7.85546875" style="16" bestFit="1" customWidth="1"/>
    <col min="67" max="67" width="6.28515625" style="16" bestFit="1" customWidth="1"/>
    <col min="68" max="68" width="7.28515625" style="16" bestFit="1" customWidth="1"/>
    <col min="69" max="69" width="11.140625" style="16" bestFit="1" customWidth="1"/>
    <col min="70" max="70" width="7.85546875" style="16" bestFit="1" customWidth="1"/>
    <col min="71" max="71" width="10.140625" style="16" bestFit="1" customWidth="1"/>
    <col min="72" max="72" width="7.85546875" style="16" bestFit="1" customWidth="1"/>
    <col min="73" max="73" width="11.140625" style="16" bestFit="1" customWidth="1"/>
    <col min="74" max="74" width="12.140625" style="16" bestFit="1" customWidth="1"/>
    <col min="75" max="77" width="9.42578125" style="16" bestFit="1" customWidth="1"/>
    <col min="78" max="78" width="7.85546875" style="16" bestFit="1" customWidth="1"/>
    <col min="79" max="79" width="10.140625" style="16" bestFit="1" customWidth="1"/>
    <col min="80" max="80" width="11.140625" style="16" bestFit="1" customWidth="1"/>
    <col min="81" max="81" width="12.140625" style="16" bestFit="1" customWidth="1"/>
    <col min="82" max="82" width="7.85546875" style="16" bestFit="1" customWidth="1"/>
    <col min="83" max="83" width="10.140625" style="16" bestFit="1" customWidth="1"/>
    <col min="84" max="84" width="7.85546875" style="16" bestFit="1" customWidth="1"/>
    <col min="85" max="85" width="7.28515625" style="16" bestFit="1" customWidth="1"/>
    <col min="86" max="86" width="7.85546875" style="16" bestFit="1" customWidth="1"/>
    <col min="87" max="87" width="7.28515625" style="16" bestFit="1" customWidth="1"/>
    <col min="88" max="88" width="7.85546875" style="16" bestFit="1" customWidth="1"/>
    <col min="89" max="89" width="9.140625" style="16" bestFit="1" customWidth="1"/>
    <col min="90" max="90" width="7.85546875" style="16" bestFit="1" customWidth="1"/>
    <col min="91" max="91" width="7.28515625" style="16" bestFit="1" customWidth="1"/>
    <col min="92" max="92" width="7.85546875" style="16" bestFit="1" customWidth="1"/>
    <col min="93" max="93" width="6.28515625" style="16" bestFit="1" customWidth="1"/>
    <col min="94" max="95" width="11.140625" style="16" bestFit="1" customWidth="1"/>
    <col min="96" max="96" width="7.85546875" style="16" bestFit="1" customWidth="1"/>
    <col min="97" max="97" width="8.140625" style="16" bestFit="1" customWidth="1"/>
    <col min="98" max="98" width="7.85546875" style="16" bestFit="1" customWidth="1"/>
    <col min="99" max="99" width="7.28515625" style="16" bestFit="1" customWidth="1"/>
    <col min="100" max="100" width="7.85546875" style="16" bestFit="1" customWidth="1"/>
    <col min="101" max="101" width="10.140625" style="16" bestFit="1" customWidth="1"/>
    <col min="102" max="102" width="7.85546875" style="16" bestFit="1" customWidth="1"/>
    <col min="103" max="103" width="10.140625" style="16" bestFit="1" customWidth="1"/>
    <col min="104" max="104" width="7.85546875" style="16" bestFit="1" customWidth="1"/>
    <col min="105" max="105" width="10.140625" style="16" bestFit="1" customWidth="1"/>
    <col min="106" max="106" width="7.85546875" style="16" bestFit="1" customWidth="1"/>
    <col min="107" max="107" width="10.140625" style="16" bestFit="1" customWidth="1"/>
    <col min="108" max="108" width="7.85546875" style="16" bestFit="1" customWidth="1"/>
    <col min="109" max="109" width="11.140625" style="16" bestFit="1" customWidth="1"/>
    <col min="110" max="110" width="7.85546875" style="16" bestFit="1" customWidth="1"/>
    <col min="111" max="111" width="11.140625" style="16" bestFit="1" customWidth="1"/>
    <col min="112" max="112" width="7.85546875" style="16" bestFit="1" customWidth="1"/>
    <col min="113" max="113" width="7.28515625" style="16" bestFit="1" customWidth="1"/>
    <col min="114" max="114" width="7.85546875" style="16" bestFit="1" customWidth="1"/>
    <col min="115" max="115" width="7.28515625" style="16" bestFit="1" customWidth="1"/>
    <col min="116" max="116" width="7.85546875" style="16" bestFit="1" customWidth="1"/>
    <col min="117" max="117" width="11.140625" style="16" bestFit="1" customWidth="1"/>
    <col min="118" max="118" width="7.85546875" style="16" bestFit="1" customWidth="1"/>
    <col min="119" max="119" width="11.140625" style="16" bestFit="1" customWidth="1"/>
    <col min="120" max="120" width="7.85546875" style="16" bestFit="1" customWidth="1"/>
    <col min="121" max="121" width="11.140625" style="16" bestFit="1" customWidth="1"/>
    <col min="122" max="122" width="7.85546875" style="16" bestFit="1" customWidth="1"/>
    <col min="123" max="123" width="7.28515625" style="16" bestFit="1" customWidth="1"/>
    <col min="124" max="124" width="7.85546875" style="16" bestFit="1" customWidth="1"/>
    <col min="125" max="125" width="8.42578125" style="16" bestFit="1" customWidth="1"/>
    <col min="126" max="126" width="7.85546875" style="16" bestFit="1" customWidth="1"/>
    <col min="127" max="127" width="11.140625" style="16" bestFit="1" customWidth="1"/>
    <col min="128" max="128" width="7.85546875" style="16" bestFit="1" customWidth="1"/>
    <col min="129" max="129" width="10.140625" style="16" bestFit="1" customWidth="1"/>
    <col min="130" max="130" width="7.85546875" style="16" bestFit="1" customWidth="1"/>
    <col min="131" max="131" width="11.140625" style="16" bestFit="1" customWidth="1"/>
    <col min="132" max="132" width="7.85546875" style="16" bestFit="1" customWidth="1"/>
    <col min="133" max="133" width="11.140625" style="16" bestFit="1" customWidth="1"/>
    <col min="134" max="134" width="7.85546875" style="16" bestFit="1" customWidth="1"/>
    <col min="135" max="135" width="11.140625" style="16" bestFit="1" customWidth="1"/>
    <col min="136" max="136" width="7.85546875" style="16" bestFit="1" customWidth="1"/>
    <col min="137" max="137" width="8.42578125" style="16" bestFit="1" customWidth="1"/>
    <col min="138" max="138" width="7.85546875" style="16" bestFit="1" customWidth="1"/>
    <col min="139" max="139" width="11.140625" style="16" bestFit="1" customWidth="1"/>
    <col min="140" max="140" width="7.85546875" style="16" bestFit="1" customWidth="1"/>
    <col min="141" max="141" width="8.42578125" style="16" bestFit="1" customWidth="1"/>
    <col min="142" max="142" width="8.85546875" style="16" bestFit="1" customWidth="1"/>
    <col min="143" max="143" width="10.140625" style="16" bestFit="1" customWidth="1"/>
    <col min="144" max="144" width="8.85546875" style="16" bestFit="1" customWidth="1"/>
    <col min="145" max="145" width="8.42578125" style="16" bestFit="1" customWidth="1"/>
    <col min="146" max="146" width="8.85546875" style="16" bestFit="1" customWidth="1"/>
    <col min="147" max="147" width="8.42578125" style="16" bestFit="1" customWidth="1"/>
    <col min="148" max="148" width="8.85546875" style="16" bestFit="1" customWidth="1"/>
    <col min="149" max="149" width="8.42578125" style="16" bestFit="1" customWidth="1"/>
    <col min="150" max="150" width="8.85546875" style="16" bestFit="1" customWidth="1"/>
    <col min="151" max="151" width="8.42578125" style="16" bestFit="1" customWidth="1"/>
    <col min="152" max="152" width="8.85546875" style="16" bestFit="1" customWidth="1"/>
    <col min="153" max="153" width="8.42578125" style="16" bestFit="1" customWidth="1"/>
    <col min="154" max="154" width="8.85546875" style="16" bestFit="1" customWidth="1"/>
    <col min="155" max="155" width="8.42578125" style="16" bestFit="1" customWidth="1"/>
    <col min="156" max="156" width="8.85546875" style="16" bestFit="1" customWidth="1"/>
    <col min="157" max="157" width="7.28515625" style="16" bestFit="1" customWidth="1"/>
    <col min="158" max="158" width="8.42578125" style="16" bestFit="1" customWidth="1"/>
    <col min="159" max="159" width="8.85546875" style="16" bestFit="1" customWidth="1"/>
    <col min="160" max="160" width="8.42578125" style="16" bestFit="1" customWidth="1"/>
    <col min="161" max="161" width="8.85546875" style="16" bestFit="1" customWidth="1"/>
    <col min="162" max="162" width="12.140625" style="16" bestFit="1" customWidth="1"/>
    <col min="163" max="163" width="8.85546875" style="16" bestFit="1" customWidth="1"/>
    <col min="164" max="164" width="8.42578125" style="16" bestFit="1" customWidth="1"/>
    <col min="165" max="165" width="8.85546875" style="16" bestFit="1" customWidth="1"/>
    <col min="166" max="166" width="8.42578125" style="16" bestFit="1" customWidth="1"/>
    <col min="167" max="167" width="8.85546875" style="16" bestFit="1" customWidth="1"/>
    <col min="168" max="168" width="8.42578125" style="16" bestFit="1" customWidth="1"/>
    <col min="169" max="169" width="8.85546875" style="16" bestFit="1" customWidth="1"/>
    <col min="170" max="171" width="8.42578125" style="16" bestFit="1" customWidth="1"/>
    <col min="172" max="172" width="8.85546875" style="16" bestFit="1" customWidth="1"/>
    <col min="173" max="174" width="8.42578125" style="16" bestFit="1" customWidth="1"/>
    <col min="175" max="175" width="8.85546875" style="16" bestFit="1" customWidth="1"/>
    <col min="176" max="176" width="7.28515625" style="16" bestFit="1" customWidth="1"/>
    <col min="177" max="177" width="8.85546875" style="16" bestFit="1" customWidth="1"/>
    <col min="178" max="178" width="7.28515625" style="16" bestFit="1" customWidth="1"/>
    <col min="179" max="179" width="8.85546875" style="16" bestFit="1" customWidth="1"/>
    <col min="180" max="180" width="7.28515625" style="16" bestFit="1" customWidth="1"/>
    <col min="181" max="181" width="8.85546875" style="16" bestFit="1" customWidth="1"/>
    <col min="182" max="182" width="8.42578125" style="16" bestFit="1" customWidth="1"/>
    <col min="183" max="183" width="8.85546875" style="16" bestFit="1" customWidth="1"/>
    <col min="184" max="184" width="7.28515625" style="16" bestFit="1" customWidth="1"/>
    <col min="185" max="185" width="11.140625" style="16" bestFit="1" customWidth="1"/>
    <col min="186" max="186" width="8.85546875" style="16" bestFit="1" customWidth="1"/>
    <col min="187" max="187" width="10.140625" style="16" bestFit="1" customWidth="1"/>
    <col min="188" max="188" width="8.85546875" style="16" bestFit="1" customWidth="1"/>
    <col min="189" max="189" width="9.42578125" style="16" bestFit="1" customWidth="1"/>
    <col min="190" max="190" width="8.85546875" style="16" bestFit="1" customWidth="1"/>
    <col min="191" max="191" width="6.28515625" style="16" bestFit="1" customWidth="1"/>
    <col min="192" max="192" width="8.85546875" style="16" bestFit="1" customWidth="1"/>
    <col min="193" max="193" width="7.28515625" style="16" bestFit="1" customWidth="1"/>
    <col min="194" max="194" width="8.85546875" style="16" bestFit="1" customWidth="1"/>
    <col min="195" max="195" width="7.28515625" style="16" bestFit="1" customWidth="1"/>
    <col min="196" max="196" width="8.85546875" style="16" bestFit="1" customWidth="1"/>
    <col min="197" max="197" width="8.42578125" style="16" bestFit="1" customWidth="1"/>
    <col min="198" max="198" width="8.85546875" style="16" bestFit="1" customWidth="1"/>
    <col min="199" max="200" width="8.42578125" style="16" bestFit="1" customWidth="1"/>
    <col min="201" max="201" width="8.85546875" style="16" bestFit="1" customWidth="1"/>
    <col min="202" max="202" width="6.140625" style="16" bestFit="1" customWidth="1"/>
    <col min="203" max="203" width="8.85546875" style="16" bestFit="1" customWidth="1"/>
    <col min="204" max="204" width="7.28515625" style="16" bestFit="1" customWidth="1"/>
    <col min="205" max="205" width="8.85546875" style="16" bestFit="1" customWidth="1"/>
    <col min="206" max="206" width="8.42578125" style="16" bestFit="1" customWidth="1"/>
    <col min="207" max="207" width="8.85546875" style="16" bestFit="1" customWidth="1"/>
    <col min="208" max="208" width="8.42578125" style="16" bestFit="1" customWidth="1"/>
    <col min="209" max="209" width="8.85546875" style="16" bestFit="1" customWidth="1"/>
    <col min="210" max="210" width="8.42578125" style="16" bestFit="1" customWidth="1"/>
    <col min="211" max="211" width="8.85546875" style="16" bestFit="1" customWidth="1"/>
    <col min="212" max="212" width="7.28515625" style="16" bestFit="1" customWidth="1"/>
    <col min="213" max="213" width="8.85546875" style="16" bestFit="1" customWidth="1"/>
    <col min="214" max="215" width="8.42578125" style="16" bestFit="1" customWidth="1"/>
    <col min="216" max="216" width="8.85546875" style="16" bestFit="1" customWidth="1"/>
    <col min="217" max="217" width="8.42578125" style="16" bestFit="1" customWidth="1"/>
    <col min="218" max="218" width="8.85546875" style="16" bestFit="1" customWidth="1"/>
    <col min="219" max="219" width="8.42578125" style="16" bestFit="1" customWidth="1"/>
    <col min="220" max="220" width="8.85546875" style="16" bestFit="1" customWidth="1"/>
    <col min="221" max="221" width="7.28515625" style="16" bestFit="1" customWidth="1"/>
    <col min="222" max="222" width="8.85546875" style="16" bestFit="1" customWidth="1"/>
    <col min="223" max="223" width="7.28515625" style="16" bestFit="1" customWidth="1"/>
    <col min="224" max="224" width="8.85546875" style="16" bestFit="1" customWidth="1"/>
    <col min="225" max="225" width="10.42578125" style="16" bestFit="1" customWidth="1"/>
    <col min="226" max="226" width="8.85546875" style="16" bestFit="1" customWidth="1"/>
    <col min="227" max="227" width="8.42578125" style="16" bestFit="1" customWidth="1"/>
    <col min="228" max="228" width="8.85546875" style="16" bestFit="1" customWidth="1"/>
    <col min="229" max="229" width="9.42578125" style="16" bestFit="1" customWidth="1"/>
    <col min="230" max="230" width="8.85546875" style="16" bestFit="1" customWidth="1"/>
    <col min="231" max="231" width="7.28515625" style="16" bestFit="1" customWidth="1"/>
    <col min="232" max="232" width="8.85546875" style="16" bestFit="1" customWidth="1"/>
    <col min="233" max="233" width="10.140625" style="16" bestFit="1" customWidth="1"/>
    <col min="234" max="234" width="8.85546875" style="16" bestFit="1" customWidth="1"/>
    <col min="235" max="235" width="9.42578125" style="16" bestFit="1" customWidth="1"/>
    <col min="236" max="236" width="8.85546875" style="16" bestFit="1" customWidth="1"/>
    <col min="237" max="237" width="8.42578125" style="16" bestFit="1" customWidth="1"/>
    <col min="238" max="238" width="8.85546875" style="16" bestFit="1" customWidth="1"/>
    <col min="239" max="239" width="9.42578125" style="16" bestFit="1" customWidth="1"/>
    <col min="240" max="240" width="8.85546875" style="16" bestFit="1" customWidth="1"/>
    <col min="241" max="241" width="8.42578125" style="16" bestFit="1" customWidth="1"/>
    <col min="242" max="242" width="8.85546875" style="16" bestFit="1" customWidth="1"/>
    <col min="243" max="243" width="9.42578125" style="16" bestFit="1" customWidth="1"/>
    <col min="244" max="244" width="8.85546875" style="16" bestFit="1" customWidth="1"/>
    <col min="245" max="245" width="10.42578125" style="16" bestFit="1" customWidth="1"/>
    <col min="246" max="246" width="8.85546875" style="16" bestFit="1" customWidth="1"/>
    <col min="247" max="248" width="9.42578125" style="16" bestFit="1" customWidth="1"/>
    <col min="249" max="249" width="8.85546875" style="16" bestFit="1" customWidth="1"/>
    <col min="250" max="250" width="12.140625" style="16" bestFit="1" customWidth="1"/>
    <col min="251" max="251" width="8.85546875" style="16" bestFit="1" customWidth="1"/>
    <col min="252" max="252" width="9.42578125" style="16" bestFit="1" customWidth="1"/>
    <col min="253" max="253" width="8.85546875" style="16" bestFit="1" customWidth="1"/>
    <col min="254" max="254" width="9.42578125" style="16" bestFit="1" customWidth="1"/>
    <col min="255" max="255" width="8.85546875" style="16" bestFit="1" customWidth="1"/>
    <col min="256" max="256" width="9.42578125" style="16" bestFit="1" customWidth="1"/>
    <col min="257" max="257" width="8.85546875" style="16" bestFit="1" customWidth="1"/>
    <col min="258" max="258" width="9.42578125" style="16" bestFit="1" customWidth="1"/>
    <col min="259" max="259" width="8.85546875" style="16" bestFit="1" customWidth="1"/>
    <col min="260" max="260" width="7.28515625" style="16" bestFit="1" customWidth="1"/>
    <col min="261" max="261" width="8.85546875" style="16" bestFit="1" customWidth="1"/>
    <col min="262" max="262" width="8.42578125" style="16" bestFit="1" customWidth="1"/>
    <col min="263" max="263" width="8.85546875" style="16" bestFit="1" customWidth="1"/>
    <col min="264" max="264" width="10.140625" style="16" bestFit="1" customWidth="1"/>
    <col min="265" max="265" width="8.85546875" style="16" bestFit="1" customWidth="1"/>
    <col min="266" max="266" width="9.42578125" style="16" bestFit="1" customWidth="1"/>
    <col min="267" max="267" width="8.85546875" style="16" bestFit="1" customWidth="1"/>
    <col min="268" max="268" width="9.42578125" style="16" bestFit="1" customWidth="1"/>
    <col min="269" max="269" width="8.85546875" style="16" bestFit="1" customWidth="1"/>
    <col min="270" max="270" width="9.42578125" style="16" bestFit="1" customWidth="1"/>
    <col min="271" max="271" width="8.85546875" style="16" bestFit="1" customWidth="1"/>
    <col min="272" max="272" width="11.140625" style="16" bestFit="1" customWidth="1"/>
    <col min="273" max="273" width="8.85546875" style="16" bestFit="1" customWidth="1"/>
    <col min="274" max="274" width="9.42578125" style="16" bestFit="1" customWidth="1"/>
    <col min="275" max="275" width="9.85546875" style="16" bestFit="1" customWidth="1"/>
    <col min="276" max="276" width="9.42578125" style="16" bestFit="1" customWidth="1"/>
    <col min="277" max="277" width="10.42578125" style="16" bestFit="1" customWidth="1"/>
    <col min="278" max="278" width="9.85546875" style="16" bestFit="1" customWidth="1"/>
    <col min="279" max="279" width="9.42578125" style="16" bestFit="1" customWidth="1"/>
    <col min="280" max="280" width="9.85546875" style="16" bestFit="1" customWidth="1"/>
    <col min="281" max="281" width="8.42578125" style="16" bestFit="1" customWidth="1"/>
    <col min="282" max="282" width="9.85546875" style="16" bestFit="1" customWidth="1"/>
    <col min="283" max="283" width="9.42578125" style="16" bestFit="1" customWidth="1"/>
    <col min="284" max="284" width="9.85546875" style="16" bestFit="1" customWidth="1"/>
    <col min="285" max="285" width="10.42578125" style="16" bestFit="1" customWidth="1"/>
    <col min="286" max="286" width="9.85546875" style="16" bestFit="1" customWidth="1"/>
    <col min="287" max="287" width="9.42578125" style="16" bestFit="1" customWidth="1"/>
    <col min="288" max="288" width="9.85546875" style="16" bestFit="1" customWidth="1"/>
    <col min="289" max="289" width="10.140625" style="16" bestFit="1" customWidth="1"/>
    <col min="290" max="290" width="9.85546875" style="16" bestFit="1" customWidth="1"/>
    <col min="291" max="291" width="8.42578125" style="16" bestFit="1" customWidth="1"/>
    <col min="292" max="292" width="9.85546875" style="16" bestFit="1" customWidth="1"/>
    <col min="293" max="293" width="8.42578125" style="16" bestFit="1" customWidth="1"/>
    <col min="294" max="294" width="9.85546875" style="16" bestFit="1" customWidth="1"/>
    <col min="295" max="295" width="9.42578125" style="16" bestFit="1" customWidth="1"/>
    <col min="296" max="296" width="9.85546875" style="16" bestFit="1" customWidth="1"/>
    <col min="297" max="297" width="11.140625" style="16" bestFit="1" customWidth="1"/>
    <col min="298" max="298" width="9.85546875" style="16" bestFit="1" customWidth="1"/>
    <col min="299" max="299" width="8.42578125" style="16" bestFit="1" customWidth="1"/>
    <col min="300" max="300" width="9.85546875" style="16" bestFit="1" customWidth="1"/>
    <col min="301" max="301" width="11.140625" style="16" bestFit="1" customWidth="1"/>
    <col min="302" max="302" width="9.85546875" style="16" bestFit="1" customWidth="1"/>
    <col min="303" max="303" width="11.140625" style="16" bestFit="1" customWidth="1"/>
    <col min="304" max="304" width="9.85546875" style="16" bestFit="1" customWidth="1"/>
    <col min="305" max="305" width="11.140625" style="16" bestFit="1" customWidth="1"/>
    <col min="306" max="306" width="9.85546875" style="16" bestFit="1" customWidth="1"/>
    <col min="307" max="307" width="7.28515625" style="16" bestFit="1" customWidth="1"/>
    <col min="308" max="308" width="9.85546875" style="16" bestFit="1" customWidth="1"/>
    <col min="309" max="309" width="12.140625" style="16" bestFit="1" customWidth="1"/>
    <col min="310" max="310" width="9.85546875" style="16" bestFit="1" customWidth="1"/>
    <col min="311" max="311" width="8.42578125" style="16" bestFit="1" customWidth="1"/>
    <col min="312" max="312" width="9.85546875" style="16" bestFit="1" customWidth="1"/>
    <col min="313" max="313" width="8.42578125" style="16" bestFit="1" customWidth="1"/>
    <col min="314" max="314" width="9.85546875" style="16" bestFit="1" customWidth="1"/>
    <col min="315" max="315" width="9.42578125" style="16" bestFit="1" customWidth="1"/>
    <col min="316" max="316" width="9.85546875" style="16" bestFit="1" customWidth="1"/>
    <col min="317" max="317" width="8.42578125" style="16" bestFit="1" customWidth="1"/>
    <col min="318" max="318" width="9.85546875" style="16" bestFit="1" customWidth="1"/>
    <col min="319" max="319" width="8.42578125" style="16" bestFit="1" customWidth="1"/>
    <col min="320" max="320" width="9.85546875" style="16" bestFit="1" customWidth="1"/>
    <col min="321" max="321" width="8.42578125" style="16" bestFit="1" customWidth="1"/>
    <col min="322" max="322" width="9.85546875" style="16" bestFit="1" customWidth="1"/>
    <col min="323" max="323" width="9.42578125" style="16" bestFit="1" customWidth="1"/>
    <col min="324" max="324" width="9.85546875" style="16" bestFit="1" customWidth="1"/>
    <col min="325" max="325" width="9.42578125" style="16" bestFit="1" customWidth="1"/>
    <col min="326" max="326" width="9.85546875" style="16" bestFit="1" customWidth="1"/>
    <col min="327" max="327" width="12.140625" style="16" bestFit="1" customWidth="1"/>
    <col min="328" max="328" width="9.85546875" style="16" bestFit="1" customWidth="1"/>
    <col min="329" max="329" width="12.140625" style="16" bestFit="1" customWidth="1"/>
    <col min="330" max="330" width="9.85546875" style="16" bestFit="1" customWidth="1"/>
    <col min="331" max="331" width="9.42578125" style="16" bestFit="1" customWidth="1"/>
    <col min="332" max="332" width="9.85546875" style="16" bestFit="1" customWidth="1"/>
    <col min="333" max="333" width="8.42578125" style="16" bestFit="1" customWidth="1"/>
    <col min="334" max="334" width="9.85546875" style="16" bestFit="1" customWidth="1"/>
    <col min="335" max="335" width="9.42578125" style="16" bestFit="1" customWidth="1"/>
    <col min="336" max="336" width="9.85546875" style="16" bestFit="1" customWidth="1"/>
    <col min="337" max="337" width="8.42578125" style="16" bestFit="1" customWidth="1"/>
    <col min="338" max="338" width="9.85546875" style="16" bestFit="1" customWidth="1"/>
    <col min="339" max="339" width="9.42578125" style="16" bestFit="1" customWidth="1"/>
    <col min="340" max="340" width="9.85546875" style="16" bestFit="1" customWidth="1"/>
    <col min="341" max="341" width="7.140625" style="16" bestFit="1" customWidth="1"/>
    <col min="342" max="342" width="9.85546875" style="16" bestFit="1" customWidth="1"/>
    <col min="343" max="343" width="8.42578125" style="16" bestFit="1" customWidth="1"/>
    <col min="344" max="344" width="9.85546875" style="16" bestFit="1" customWidth="1"/>
    <col min="345" max="345" width="11.140625" style="16" bestFit="1" customWidth="1"/>
    <col min="346" max="346" width="9.85546875" style="16" bestFit="1" customWidth="1"/>
    <col min="347" max="347" width="12.140625" style="16" bestFit="1" customWidth="1"/>
    <col min="348" max="348" width="11" style="16" bestFit="1" customWidth="1"/>
    <col min="349" max="349" width="12.140625" style="16" bestFit="1" customWidth="1"/>
    <col min="350" max="350" width="11" style="16" bestFit="1" customWidth="1"/>
    <col min="351" max="351" width="12.140625" style="16" bestFit="1" customWidth="1"/>
    <col min="352" max="352" width="11" style="16" bestFit="1" customWidth="1"/>
    <col min="353" max="353" width="11.140625" style="16" bestFit="1" customWidth="1"/>
    <col min="354" max="354" width="11" style="16" bestFit="1" customWidth="1"/>
    <col min="355" max="355" width="11.140625" style="16" bestFit="1" customWidth="1"/>
    <col min="356" max="356" width="11" style="16" bestFit="1" customWidth="1"/>
    <col min="357" max="357" width="10.140625" style="16" bestFit="1" customWidth="1"/>
    <col min="358" max="358" width="11" style="16" bestFit="1" customWidth="1"/>
    <col min="359" max="359" width="8.42578125" style="16" bestFit="1" customWidth="1"/>
    <col min="360" max="360" width="11" style="16" bestFit="1" customWidth="1"/>
    <col min="361" max="361" width="9.42578125" style="16" bestFit="1" customWidth="1"/>
    <col min="362" max="362" width="11" style="16" bestFit="1" customWidth="1"/>
    <col min="363" max="363" width="10.42578125" style="16" bestFit="1" customWidth="1"/>
    <col min="364" max="364" width="11" style="16" bestFit="1" customWidth="1"/>
    <col min="365" max="365" width="10.42578125" style="16" bestFit="1" customWidth="1"/>
    <col min="366" max="366" width="11" style="16" bestFit="1" customWidth="1"/>
    <col min="367" max="367" width="10.42578125" style="16" bestFit="1" customWidth="1"/>
    <col min="368" max="368" width="11" style="16" bestFit="1" customWidth="1"/>
    <col min="369" max="369" width="10.42578125" style="16" bestFit="1" customWidth="1"/>
    <col min="370" max="370" width="11" style="16" bestFit="1" customWidth="1"/>
    <col min="371" max="371" width="10.42578125" style="16" bestFit="1" customWidth="1"/>
    <col min="372" max="372" width="11" style="16" bestFit="1" customWidth="1"/>
    <col min="373" max="373" width="10.42578125" style="16" bestFit="1" customWidth="1"/>
    <col min="374" max="374" width="11" style="16" bestFit="1" customWidth="1"/>
    <col min="375" max="375" width="10.42578125" style="16" bestFit="1" customWidth="1"/>
    <col min="376" max="376" width="11" style="16" bestFit="1" customWidth="1"/>
    <col min="377" max="377" width="9.42578125" style="16" bestFit="1" customWidth="1"/>
    <col min="378" max="378" width="11" style="16" bestFit="1" customWidth="1"/>
    <col min="379" max="379" width="8.140625" style="16" bestFit="1" customWidth="1"/>
    <col min="380" max="380" width="11" style="16" bestFit="1" customWidth="1"/>
    <col min="381" max="381" width="10.42578125" style="16" bestFit="1" customWidth="1"/>
    <col min="382" max="382" width="11" style="16" bestFit="1" customWidth="1"/>
    <col min="383" max="383" width="10.42578125" style="16" bestFit="1" customWidth="1"/>
    <col min="384" max="384" width="11" style="16" bestFit="1" customWidth="1"/>
    <col min="385" max="385" width="10.42578125" style="16" bestFit="1" customWidth="1"/>
    <col min="386" max="386" width="11" style="16" bestFit="1" customWidth="1"/>
    <col min="387" max="387" width="10.42578125" style="16" bestFit="1" customWidth="1"/>
    <col min="388" max="388" width="11" style="16" bestFit="1" customWidth="1"/>
    <col min="389" max="389" width="10.42578125" style="16" bestFit="1" customWidth="1"/>
    <col min="390" max="390" width="11" style="16" bestFit="1" customWidth="1"/>
    <col min="391" max="391" width="8.140625" style="16" bestFit="1" customWidth="1"/>
    <col min="392" max="392" width="11" style="16" bestFit="1" customWidth="1"/>
    <col min="393" max="393" width="10.42578125" style="16" bestFit="1" customWidth="1"/>
    <col min="394" max="394" width="11" style="16" bestFit="1" customWidth="1"/>
    <col min="395" max="395" width="10.42578125" style="16" bestFit="1" customWidth="1"/>
    <col min="396" max="396" width="11" style="16" bestFit="1" customWidth="1"/>
    <col min="397" max="397" width="10.42578125" style="16" bestFit="1" customWidth="1"/>
    <col min="398" max="398" width="11" style="16" bestFit="1" customWidth="1"/>
    <col min="399" max="399" width="10.42578125" style="16" bestFit="1" customWidth="1"/>
    <col min="400" max="400" width="11" style="16" bestFit="1" customWidth="1"/>
    <col min="401" max="401" width="10.42578125" style="16" bestFit="1" customWidth="1"/>
    <col min="402" max="402" width="11" style="16" bestFit="1" customWidth="1"/>
    <col min="403" max="403" width="12.140625" style="16" bestFit="1" customWidth="1"/>
    <col min="404" max="404" width="11" style="16" bestFit="1" customWidth="1"/>
    <col min="405" max="405" width="11.42578125" style="16" bestFit="1" customWidth="1"/>
    <col min="406" max="406" width="12" style="16" bestFit="1" customWidth="1"/>
    <col min="407" max="407" width="11.42578125" style="16" bestFit="1" customWidth="1"/>
    <col min="408" max="408" width="12" style="16" bestFit="1" customWidth="1"/>
    <col min="409" max="409" width="11.42578125" style="16" bestFit="1" customWidth="1"/>
    <col min="410" max="410" width="12" style="16" bestFit="1" customWidth="1"/>
    <col min="411" max="411" width="11.42578125" style="16" bestFit="1" customWidth="1"/>
    <col min="412" max="412" width="12" style="16" bestFit="1" customWidth="1"/>
    <col min="413" max="413" width="11.42578125" style="16" bestFit="1" customWidth="1"/>
    <col min="414" max="414" width="12" style="16" bestFit="1" customWidth="1"/>
    <col min="415" max="415" width="3.5703125" style="16" bestFit="1" customWidth="1"/>
    <col min="416" max="416" width="6.42578125" style="16" bestFit="1" customWidth="1"/>
    <col min="417" max="417" width="11" style="16" bestFit="1" customWidth="1"/>
    <col min="418" max="16384" width="9.140625" style="16"/>
  </cols>
  <sheetData>
    <row r="11" spans="1:5" s="20" customFormat="1" ht="26.25">
      <c r="A11" s="18" t="str">
        <f>B16</f>
        <v>Ministry of Youth Development and National Service</v>
      </c>
      <c r="B11" s="19"/>
      <c r="C11" s="19"/>
      <c r="E11" s="19"/>
    </row>
    <row r="12" spans="1:5" s="20" customFormat="1" ht="25.5">
      <c r="A12" s="20" t="s">
        <v>587</v>
      </c>
      <c r="B12" s="19"/>
      <c r="C12" s="19"/>
      <c r="E12" s="19"/>
    </row>
    <row r="13" spans="1:5" s="20" customFormat="1" ht="25.5">
      <c r="B13" s="19"/>
      <c r="C13" s="19"/>
      <c r="E13" s="19"/>
    </row>
    <row r="14" spans="1:5" s="20" customFormat="1" ht="25.5">
      <c r="A14" s="21" t="s">
        <v>588</v>
      </c>
      <c r="B14" s="19"/>
      <c r="C14" s="19"/>
      <c r="E14" s="19"/>
    </row>
    <row r="15" spans="1:5" s="20" customFormat="1" ht="25.5">
      <c r="B15" s="19"/>
      <c r="C15" s="19"/>
      <c r="E15" s="19"/>
    </row>
    <row r="16" spans="1:5" s="20" customFormat="1" ht="51.75">
      <c r="A16" s="22" t="s">
        <v>1</v>
      </c>
      <c r="B16" s="23" t="s">
        <v>39</v>
      </c>
      <c r="C16" s="19"/>
      <c r="E16" s="19"/>
    </row>
    <row r="17" spans="1:6" s="20" customFormat="1" ht="25.5">
      <c r="B17" s="19"/>
      <c r="C17" s="19"/>
      <c r="E17" s="19"/>
    </row>
    <row r="18" spans="1:6" s="19" customFormat="1" ht="25.5" customHeight="1">
      <c r="A18" s="46" t="s">
        <v>0</v>
      </c>
      <c r="B18" s="47" t="s">
        <v>9</v>
      </c>
      <c r="C18"/>
      <c r="D18"/>
      <c r="E18"/>
      <c r="F18"/>
    </row>
    <row r="19" spans="1:6" s="19" customFormat="1" ht="25.5" customHeight="1">
      <c r="A19" s="24">
        <v>2020</v>
      </c>
      <c r="B19" s="25" t="s">
        <v>583</v>
      </c>
      <c r="C19"/>
      <c r="D19"/>
      <c r="E19"/>
      <c r="F19"/>
    </row>
    <row r="20" spans="1:6" s="19" customFormat="1" ht="25.5">
      <c r="A20" s="24" t="s">
        <v>10</v>
      </c>
      <c r="B20" s="25" t="s">
        <v>583</v>
      </c>
      <c r="C20"/>
      <c r="D20"/>
      <c r="E20"/>
      <c r="F20"/>
    </row>
    <row r="21" spans="1:6" s="19" customFormat="1" ht="76.5">
      <c r="A21" s="26"/>
      <c r="B21" s="48" t="s">
        <v>381</v>
      </c>
      <c r="C21"/>
      <c r="D21"/>
      <c r="E21"/>
      <c r="F21"/>
    </row>
    <row r="22" spans="1:6" s="19" customFormat="1" ht="25.5">
      <c r="A22" s="24" t="s">
        <v>19</v>
      </c>
      <c r="B22" s="25" t="s">
        <v>583</v>
      </c>
      <c r="C22"/>
      <c r="D22"/>
      <c r="E22"/>
      <c r="F22"/>
    </row>
    <row r="23" spans="1:6" s="19" customFormat="1" ht="51">
      <c r="A23" s="26"/>
      <c r="B23" s="48" t="s">
        <v>395</v>
      </c>
      <c r="C23"/>
      <c r="D23"/>
      <c r="E23"/>
      <c r="F23"/>
    </row>
    <row r="24" spans="1:6" s="19" customFormat="1" ht="25.5">
      <c r="A24" s="24" t="s">
        <v>21</v>
      </c>
      <c r="B24" s="25" t="s">
        <v>583</v>
      </c>
      <c r="C24"/>
      <c r="D24"/>
      <c r="E24"/>
      <c r="F24"/>
    </row>
    <row r="25" spans="1:6" s="19" customFormat="1" ht="51">
      <c r="A25" s="26"/>
      <c r="B25" s="48" t="s">
        <v>396</v>
      </c>
      <c r="C25"/>
      <c r="D25"/>
      <c r="E25"/>
      <c r="F25"/>
    </row>
    <row r="26" spans="1:6" s="19" customFormat="1" ht="25.5">
      <c r="A26" s="24" t="s">
        <v>22</v>
      </c>
      <c r="B26" s="25" t="s">
        <v>583</v>
      </c>
      <c r="C26"/>
      <c r="D26"/>
      <c r="E26"/>
      <c r="F26"/>
    </row>
    <row r="27" spans="1:6" s="19" customFormat="1" ht="51">
      <c r="A27" s="26"/>
      <c r="B27" s="48" t="s">
        <v>397</v>
      </c>
      <c r="C27"/>
      <c r="D27"/>
      <c r="E27"/>
      <c r="F27"/>
    </row>
    <row r="28" spans="1:6" s="17" customFormat="1" ht="25.5">
      <c r="A28" s="24" t="s">
        <v>23</v>
      </c>
      <c r="B28" s="25" t="s">
        <v>583</v>
      </c>
      <c r="C28"/>
      <c r="D28"/>
      <c r="E28"/>
      <c r="F28"/>
    </row>
    <row r="29" spans="1:6" s="17" customFormat="1" ht="51">
      <c r="A29" s="26"/>
      <c r="B29" s="48" t="s">
        <v>398</v>
      </c>
      <c r="C29"/>
      <c r="D29"/>
      <c r="E29"/>
      <c r="F29"/>
    </row>
    <row r="30" spans="1:6" s="17" customFormat="1" ht="25.5">
      <c r="A30" s="24">
        <v>2021</v>
      </c>
      <c r="B30" s="25" t="s">
        <v>583</v>
      </c>
      <c r="C30"/>
      <c r="D30"/>
      <c r="E30"/>
      <c r="F30"/>
    </row>
    <row r="31" spans="1:6" s="17" customFormat="1" ht="25.5">
      <c r="A31" s="24">
        <v>2022</v>
      </c>
      <c r="B31" s="25" t="s">
        <v>583</v>
      </c>
      <c r="C31"/>
      <c r="D31"/>
      <c r="E31"/>
      <c r="F31"/>
    </row>
    <row r="32" spans="1:6" s="17" customFormat="1" ht="25.5">
      <c r="A32" s="24">
        <v>2023</v>
      </c>
      <c r="B32" s="25" t="s">
        <v>583</v>
      </c>
      <c r="C32"/>
      <c r="D32"/>
      <c r="E32"/>
      <c r="F32"/>
    </row>
    <row r="33" spans="1:6" s="17" customFormat="1" ht="25.5">
      <c r="A33" s="24">
        <v>2024</v>
      </c>
      <c r="B33" s="25" t="s">
        <v>583</v>
      </c>
      <c r="C33"/>
      <c r="D33"/>
      <c r="E33"/>
      <c r="F33"/>
    </row>
    <row r="34" spans="1:6" s="17" customFormat="1" ht="25.5">
      <c r="A34" s="24" t="s">
        <v>399</v>
      </c>
      <c r="B34" s="25" t="s">
        <v>583</v>
      </c>
      <c r="C34"/>
      <c r="D34"/>
      <c r="E34"/>
      <c r="F34"/>
    </row>
    <row r="35" spans="1:6" s="17" customFormat="1" ht="153">
      <c r="A35" s="26"/>
      <c r="B35" s="48" t="s">
        <v>408</v>
      </c>
      <c r="C35"/>
      <c r="D35"/>
      <c r="E35"/>
      <c r="F35"/>
    </row>
    <row r="36" spans="1:6" s="17" customFormat="1" ht="25.5">
      <c r="A36" s="27" t="s">
        <v>403</v>
      </c>
      <c r="B36" s="23" t="s">
        <v>583</v>
      </c>
      <c r="C36"/>
      <c r="D36"/>
      <c r="E36"/>
      <c r="F36"/>
    </row>
    <row r="37" spans="1:6" s="17" customFormat="1">
      <c r="A37"/>
      <c r="B37"/>
      <c r="C37"/>
      <c r="D37"/>
      <c r="E37"/>
      <c r="F37"/>
    </row>
    <row r="38" spans="1:6" s="17" customFormat="1">
      <c r="A38"/>
      <c r="B38"/>
      <c r="C38"/>
      <c r="D38"/>
      <c r="E38"/>
      <c r="F38"/>
    </row>
    <row r="39" spans="1:6" s="17" customFormat="1">
      <c r="A39"/>
      <c r="B39"/>
      <c r="C39"/>
      <c r="D39"/>
      <c r="E39"/>
      <c r="F39"/>
    </row>
    <row r="40" spans="1:6" s="17" customFormat="1">
      <c r="A40"/>
      <c r="B40"/>
      <c r="C40"/>
      <c r="D40"/>
      <c r="E40"/>
      <c r="F40"/>
    </row>
    <row r="41" spans="1:6" s="17" customFormat="1">
      <c r="A41"/>
      <c r="B41"/>
      <c r="C41"/>
      <c r="D41"/>
      <c r="E41"/>
      <c r="F41"/>
    </row>
    <row r="42" spans="1:6" s="17" customFormat="1">
      <c r="A42"/>
      <c r="B42"/>
      <c r="C42"/>
      <c r="D42"/>
      <c r="E42"/>
      <c r="F42"/>
    </row>
    <row r="43" spans="1:6" s="17" customFormat="1">
      <c r="A43"/>
      <c r="B43"/>
      <c r="C43"/>
      <c r="D43"/>
      <c r="E43"/>
      <c r="F43"/>
    </row>
    <row r="44" spans="1:6" s="17" customFormat="1">
      <c r="A44"/>
      <c r="B44"/>
      <c r="C44"/>
      <c r="D44"/>
      <c r="E44"/>
      <c r="F44"/>
    </row>
    <row r="45" spans="1:6" s="17" customFormat="1">
      <c r="A45"/>
      <c r="B45"/>
      <c r="C45"/>
      <c r="D45"/>
      <c r="E45"/>
      <c r="F45"/>
    </row>
    <row r="46" spans="1:6" s="17" customFormat="1">
      <c r="A46"/>
      <c r="B46"/>
      <c r="C46"/>
      <c r="D46"/>
      <c r="E46"/>
      <c r="F46"/>
    </row>
    <row r="47" spans="1:6" s="17" customFormat="1">
      <c r="A47"/>
      <c r="B47"/>
      <c r="C47"/>
      <c r="D47"/>
      <c r="E47"/>
      <c r="F47"/>
    </row>
    <row r="48" spans="1:6" s="17" customFormat="1">
      <c r="A48"/>
      <c r="B48"/>
      <c r="C48"/>
      <c r="D48"/>
      <c r="E48"/>
      <c r="F48"/>
    </row>
    <row r="49" spans="1:6" s="17" customFormat="1">
      <c r="A49"/>
      <c r="B49"/>
      <c r="C49"/>
      <c r="D49"/>
      <c r="E49"/>
      <c r="F49"/>
    </row>
    <row r="50" spans="1:6" s="17" customFormat="1">
      <c r="A50"/>
      <c r="B50"/>
      <c r="C50"/>
      <c r="D50"/>
      <c r="E50"/>
      <c r="F50"/>
    </row>
    <row r="51" spans="1:6" s="17" customFormat="1">
      <c r="A51"/>
      <c r="B51"/>
      <c r="C51"/>
      <c r="D51"/>
      <c r="E51"/>
      <c r="F51"/>
    </row>
    <row r="52" spans="1:6" s="17" customFormat="1">
      <c r="A52"/>
      <c r="B52"/>
      <c r="C52"/>
      <c r="D52"/>
      <c r="E52"/>
      <c r="F52"/>
    </row>
    <row r="53" spans="1:6" s="17" customFormat="1">
      <c r="A53"/>
      <c r="B53"/>
      <c r="C53"/>
      <c r="D53"/>
      <c r="E53"/>
      <c r="F53"/>
    </row>
    <row r="54" spans="1:6" s="17" customFormat="1">
      <c r="A54"/>
      <c r="B54"/>
      <c r="C54"/>
      <c r="D54"/>
      <c r="E54"/>
      <c r="F54"/>
    </row>
    <row r="55" spans="1:6">
      <c r="A55"/>
      <c r="B55"/>
      <c r="C55"/>
      <c r="D55"/>
      <c r="E55"/>
      <c r="F55"/>
    </row>
    <row r="56" spans="1:6">
      <c r="A56"/>
      <c r="B56"/>
      <c r="C56"/>
      <c r="D56"/>
      <c r="E56"/>
      <c r="F56"/>
    </row>
    <row r="57" spans="1:6">
      <c r="A57"/>
      <c r="B57"/>
      <c r="C57"/>
      <c r="D57"/>
      <c r="E57"/>
      <c r="F57"/>
    </row>
    <row r="58" spans="1:6">
      <c r="A58"/>
      <c r="B58"/>
      <c r="C58"/>
      <c r="D58"/>
      <c r="E58"/>
      <c r="F58"/>
    </row>
    <row r="59" spans="1:6">
      <c r="A59"/>
      <c r="B59"/>
      <c r="C59"/>
      <c r="D59"/>
      <c r="E59"/>
      <c r="F59"/>
    </row>
    <row r="60" spans="1:6">
      <c r="A60"/>
      <c r="B60"/>
      <c r="C60"/>
      <c r="D60"/>
      <c r="E60"/>
      <c r="F60"/>
    </row>
    <row r="61" spans="1:6">
      <c r="A61"/>
      <c r="B61"/>
      <c r="C61"/>
      <c r="D61"/>
      <c r="E61"/>
      <c r="F61"/>
    </row>
    <row r="62" spans="1:6">
      <c r="A62"/>
      <c r="B62"/>
      <c r="C62"/>
      <c r="D62"/>
      <c r="E62"/>
      <c r="F62"/>
    </row>
    <row r="63" spans="1:6">
      <c r="A63"/>
      <c r="B63"/>
      <c r="C63"/>
      <c r="D63"/>
      <c r="E63"/>
      <c r="F63"/>
    </row>
    <row r="64" spans="1:6">
      <c r="A64"/>
      <c r="B64"/>
      <c r="C64"/>
      <c r="D64"/>
      <c r="E64"/>
      <c r="F64"/>
    </row>
    <row r="65" spans="1:6">
      <c r="A65"/>
      <c r="B65"/>
      <c r="C65"/>
      <c r="D65"/>
      <c r="E65"/>
      <c r="F65"/>
    </row>
    <row r="66" spans="1:6">
      <c r="A66"/>
      <c r="B66"/>
      <c r="C66"/>
      <c r="D66"/>
      <c r="E66"/>
      <c r="F66"/>
    </row>
    <row r="67" spans="1:6">
      <c r="A67"/>
      <c r="B67"/>
      <c r="C67"/>
      <c r="D67"/>
      <c r="E67"/>
      <c r="F67"/>
    </row>
    <row r="68" spans="1:6">
      <c r="A68"/>
      <c r="B68"/>
      <c r="C68"/>
      <c r="D68"/>
      <c r="E68"/>
      <c r="F68"/>
    </row>
    <row r="69" spans="1:6">
      <c r="A69"/>
      <c r="B69"/>
      <c r="C69"/>
      <c r="D69"/>
      <c r="E69"/>
      <c r="F69"/>
    </row>
    <row r="70" spans="1:6">
      <c r="A70"/>
      <c r="B70"/>
      <c r="C70"/>
      <c r="D70"/>
      <c r="E70"/>
      <c r="F70"/>
    </row>
    <row r="71" spans="1:6">
      <c r="A71"/>
      <c r="B71"/>
      <c r="C71"/>
      <c r="D71"/>
      <c r="E71"/>
      <c r="F71"/>
    </row>
    <row r="72" spans="1:6">
      <c r="A72"/>
      <c r="B72"/>
      <c r="C72"/>
      <c r="D72"/>
      <c r="E72"/>
      <c r="F72"/>
    </row>
    <row r="73" spans="1:6">
      <c r="A73"/>
      <c r="B73"/>
      <c r="C73"/>
      <c r="D73"/>
      <c r="E73"/>
      <c r="F73"/>
    </row>
    <row r="74" spans="1:6">
      <c r="A74"/>
      <c r="B74"/>
      <c r="C74"/>
      <c r="D74"/>
      <c r="E74"/>
      <c r="F74"/>
    </row>
    <row r="75" spans="1:6">
      <c r="A75"/>
      <c r="B75"/>
      <c r="C75"/>
      <c r="D75"/>
      <c r="E75"/>
      <c r="F75"/>
    </row>
    <row r="76" spans="1:6">
      <c r="A76"/>
      <c r="B76"/>
      <c r="C76"/>
      <c r="D76"/>
      <c r="E76"/>
      <c r="F76"/>
    </row>
    <row r="77" spans="1:6">
      <c r="A77"/>
      <c r="B77"/>
      <c r="C77"/>
      <c r="D77"/>
      <c r="E77"/>
      <c r="F77"/>
    </row>
    <row r="78" spans="1:6">
      <c r="A78"/>
      <c r="B78"/>
      <c r="C78"/>
      <c r="D78"/>
      <c r="E78"/>
      <c r="F78"/>
    </row>
    <row r="79" spans="1:6">
      <c r="A79"/>
      <c r="B79"/>
      <c r="C79"/>
      <c r="D79"/>
      <c r="E79"/>
      <c r="F79"/>
    </row>
    <row r="80" spans="1:6">
      <c r="A80"/>
      <c r="B80"/>
      <c r="C80"/>
      <c r="D80"/>
      <c r="E80"/>
      <c r="F80"/>
    </row>
    <row r="81" spans="1:6">
      <c r="A81"/>
      <c r="B81"/>
      <c r="C81"/>
      <c r="D81"/>
      <c r="E81"/>
      <c r="F81"/>
    </row>
    <row r="82" spans="1:6">
      <c r="A82"/>
      <c r="B82"/>
      <c r="C82"/>
      <c r="D82"/>
      <c r="E82"/>
      <c r="F82"/>
    </row>
    <row r="83" spans="1:6">
      <c r="A83"/>
      <c r="B83"/>
      <c r="C83"/>
      <c r="D83"/>
      <c r="E83"/>
      <c r="F83"/>
    </row>
    <row r="84" spans="1:6">
      <c r="A84"/>
      <c r="B84"/>
      <c r="C84"/>
      <c r="D84"/>
      <c r="E84"/>
      <c r="F84"/>
    </row>
    <row r="85" spans="1:6">
      <c r="A85"/>
      <c r="B85"/>
      <c r="C85"/>
      <c r="D85"/>
      <c r="E85"/>
      <c r="F85"/>
    </row>
    <row r="86" spans="1:6">
      <c r="A86"/>
      <c r="B86"/>
      <c r="C86"/>
      <c r="D86"/>
      <c r="E86"/>
      <c r="F86"/>
    </row>
    <row r="87" spans="1:6">
      <c r="A87"/>
      <c r="B87"/>
      <c r="C87"/>
      <c r="D87"/>
      <c r="E87"/>
      <c r="F87"/>
    </row>
    <row r="88" spans="1:6">
      <c r="A88"/>
      <c r="B88"/>
      <c r="C88"/>
      <c r="D88"/>
      <c r="E88"/>
      <c r="F88"/>
    </row>
    <row r="89" spans="1:6">
      <c r="A89"/>
      <c r="B89"/>
      <c r="C89"/>
      <c r="D89"/>
      <c r="E89"/>
      <c r="F89"/>
    </row>
    <row r="90" spans="1:6">
      <c r="A90"/>
      <c r="B90"/>
      <c r="C90"/>
      <c r="D90"/>
      <c r="E90"/>
      <c r="F90"/>
    </row>
    <row r="91" spans="1:6">
      <c r="A91"/>
      <c r="B91"/>
      <c r="C91"/>
      <c r="D91"/>
      <c r="E91"/>
      <c r="F91"/>
    </row>
    <row r="92" spans="1:6">
      <c r="A92"/>
      <c r="B92"/>
      <c r="C92"/>
      <c r="D92"/>
      <c r="E92"/>
      <c r="F92"/>
    </row>
    <row r="93" spans="1:6">
      <c r="A93"/>
      <c r="B93"/>
      <c r="C93"/>
      <c r="D93"/>
      <c r="E93"/>
      <c r="F93"/>
    </row>
    <row r="94" spans="1:6">
      <c r="A94"/>
      <c r="B94"/>
      <c r="C94"/>
      <c r="D94"/>
      <c r="E94"/>
      <c r="F94"/>
    </row>
    <row r="95" spans="1:6">
      <c r="A95"/>
      <c r="B95"/>
      <c r="C95"/>
      <c r="D95"/>
      <c r="E95"/>
      <c r="F95"/>
    </row>
    <row r="96" spans="1:6">
      <c r="A96"/>
      <c r="B96"/>
      <c r="C96"/>
      <c r="D96"/>
      <c r="E96"/>
      <c r="F96"/>
    </row>
    <row r="97" spans="1:6">
      <c r="A97"/>
      <c r="B97"/>
      <c r="C97"/>
      <c r="D97"/>
      <c r="E97"/>
      <c r="F97"/>
    </row>
    <row r="98" spans="1:6">
      <c r="A98"/>
      <c r="B98"/>
      <c r="C98"/>
      <c r="D98"/>
      <c r="E98"/>
      <c r="F98"/>
    </row>
    <row r="99" spans="1:6">
      <c r="A99"/>
      <c r="B99"/>
      <c r="C99"/>
      <c r="D99"/>
      <c r="E99"/>
      <c r="F99"/>
    </row>
    <row r="100" spans="1:6">
      <c r="A100"/>
      <c r="B100"/>
      <c r="C100"/>
      <c r="D100"/>
      <c r="E100"/>
      <c r="F100"/>
    </row>
    <row r="101" spans="1:6">
      <c r="A101"/>
      <c r="B101" s="1"/>
      <c r="C101"/>
      <c r="D101"/>
      <c r="E101"/>
      <c r="F101"/>
    </row>
    <row r="102" spans="1:6">
      <c r="A102"/>
      <c r="B102" s="1"/>
      <c r="C102"/>
      <c r="D102"/>
      <c r="E102"/>
      <c r="F102"/>
    </row>
    <row r="103" spans="1:6">
      <c r="A103"/>
      <c r="B103" s="1"/>
      <c r="C103"/>
      <c r="D103"/>
      <c r="E103"/>
      <c r="F103"/>
    </row>
    <row r="104" spans="1:6">
      <c r="A104"/>
      <c r="B104" s="1"/>
      <c r="C104"/>
      <c r="D104"/>
      <c r="E104"/>
      <c r="F104"/>
    </row>
    <row r="105" spans="1:6">
      <c r="A105"/>
      <c r="B105" s="1"/>
      <c r="C105"/>
      <c r="D105"/>
      <c r="E105"/>
      <c r="F105"/>
    </row>
    <row r="106" spans="1:6">
      <c r="A106"/>
      <c r="B106" s="1"/>
      <c r="C106"/>
      <c r="D106"/>
      <c r="E106"/>
      <c r="F106"/>
    </row>
    <row r="107" spans="1:6">
      <c r="A107"/>
      <c r="B107" s="1"/>
      <c r="C107"/>
      <c r="D107"/>
      <c r="E107"/>
      <c r="F107"/>
    </row>
    <row r="108" spans="1:6">
      <c r="A108"/>
      <c r="B108" s="1"/>
      <c r="C108"/>
      <c r="D108"/>
      <c r="E108"/>
      <c r="F108"/>
    </row>
    <row r="109" spans="1:6">
      <c r="A109"/>
      <c r="B109" s="1"/>
      <c r="C109"/>
      <c r="D109"/>
      <c r="E109"/>
      <c r="F109"/>
    </row>
    <row r="110" spans="1:6">
      <c r="A110"/>
      <c r="B110" s="1"/>
      <c r="C110"/>
      <c r="D110"/>
      <c r="E110"/>
      <c r="F110"/>
    </row>
    <row r="111" spans="1:6">
      <c r="A111"/>
      <c r="B111" s="1"/>
      <c r="C111"/>
      <c r="D111"/>
      <c r="E111"/>
      <c r="F111"/>
    </row>
    <row r="112" spans="1:6">
      <c r="A112"/>
      <c r="B112" s="1"/>
      <c r="C112"/>
      <c r="D112"/>
      <c r="E112"/>
      <c r="F112"/>
    </row>
    <row r="113" spans="1:6">
      <c r="A113"/>
      <c r="B113" s="1"/>
      <c r="C113"/>
      <c r="D113"/>
      <c r="E113"/>
      <c r="F113"/>
    </row>
    <row r="114" spans="1:6">
      <c r="A114"/>
      <c r="B114" s="1"/>
      <c r="C114"/>
      <c r="D114"/>
      <c r="E114"/>
      <c r="F114"/>
    </row>
    <row r="115" spans="1:6">
      <c r="A115"/>
      <c r="B115" s="1"/>
      <c r="C115"/>
      <c r="D115"/>
      <c r="E115"/>
      <c r="F115"/>
    </row>
    <row r="116" spans="1:6">
      <c r="A116"/>
      <c r="B116" s="1"/>
      <c r="C116"/>
      <c r="D116"/>
      <c r="E116"/>
      <c r="F116"/>
    </row>
    <row r="117" spans="1:6">
      <c r="A117"/>
      <c r="B117" s="1"/>
      <c r="C117"/>
      <c r="D117"/>
      <c r="E117"/>
      <c r="F117"/>
    </row>
    <row r="118" spans="1:6">
      <c r="A118"/>
      <c r="B118" s="1"/>
      <c r="C118"/>
      <c r="D118"/>
      <c r="E118"/>
      <c r="F118"/>
    </row>
    <row r="119" spans="1:6">
      <c r="A119"/>
      <c r="B119" s="1"/>
      <c r="C119"/>
      <c r="D119"/>
      <c r="E119"/>
      <c r="F119"/>
    </row>
    <row r="120" spans="1:6">
      <c r="A120"/>
      <c r="B120" s="1"/>
      <c r="C120"/>
      <c r="D120"/>
      <c r="E120"/>
      <c r="F120"/>
    </row>
    <row r="121" spans="1:6">
      <c r="A121"/>
      <c r="B121" s="1"/>
      <c r="C121"/>
      <c r="D121"/>
      <c r="E121"/>
      <c r="F121"/>
    </row>
    <row r="122" spans="1:6">
      <c r="A122"/>
      <c r="B122" s="1"/>
      <c r="C122"/>
      <c r="D122"/>
      <c r="E122"/>
      <c r="F122"/>
    </row>
    <row r="123" spans="1:6">
      <c r="A123"/>
      <c r="B123" s="1"/>
      <c r="C123"/>
      <c r="D123"/>
      <c r="E123"/>
      <c r="F123"/>
    </row>
    <row r="124" spans="1:6">
      <c r="A124"/>
      <c r="B124" s="1"/>
      <c r="C124"/>
      <c r="D124"/>
      <c r="E124"/>
      <c r="F124"/>
    </row>
    <row r="125" spans="1:6">
      <c r="A125"/>
      <c r="B125" s="1"/>
      <c r="C125"/>
      <c r="D125"/>
      <c r="E125"/>
      <c r="F125"/>
    </row>
    <row r="126" spans="1:6">
      <c r="A126"/>
      <c r="B126" s="1"/>
      <c r="C126"/>
      <c r="D126"/>
      <c r="E126"/>
      <c r="F126"/>
    </row>
    <row r="127" spans="1:6">
      <c r="A127"/>
      <c r="B127" s="1"/>
      <c r="C127"/>
      <c r="D127"/>
      <c r="E127"/>
      <c r="F127"/>
    </row>
    <row r="128" spans="1:6">
      <c r="A128"/>
      <c r="B128" s="1"/>
      <c r="C128"/>
      <c r="D128"/>
      <c r="E128"/>
      <c r="F128"/>
    </row>
    <row r="129" spans="1:6">
      <c r="A129"/>
      <c r="B129" s="1"/>
      <c r="C129"/>
      <c r="D129"/>
      <c r="E129"/>
      <c r="F129"/>
    </row>
    <row r="130" spans="1:6">
      <c r="A130"/>
      <c r="B130" s="1"/>
      <c r="C130"/>
      <c r="D130"/>
      <c r="E130"/>
      <c r="F130"/>
    </row>
    <row r="131" spans="1:6">
      <c r="A131"/>
      <c r="B131" s="1"/>
      <c r="C131"/>
      <c r="D131"/>
      <c r="E131"/>
      <c r="F131"/>
    </row>
    <row r="132" spans="1:6">
      <c r="A132"/>
      <c r="B132" s="1"/>
      <c r="C132"/>
      <c r="D132"/>
      <c r="E132"/>
      <c r="F132"/>
    </row>
    <row r="133" spans="1:6">
      <c r="A133"/>
      <c r="B133" s="1"/>
      <c r="C133"/>
      <c r="D133"/>
      <c r="E133"/>
      <c r="F133"/>
    </row>
    <row r="134" spans="1:6">
      <c r="A134"/>
      <c r="B134" s="1"/>
      <c r="C134"/>
      <c r="D134"/>
      <c r="E134"/>
      <c r="F134"/>
    </row>
    <row r="135" spans="1:6">
      <c r="A135"/>
      <c r="B135" s="1"/>
      <c r="C135"/>
      <c r="D135"/>
      <c r="E135"/>
      <c r="F135"/>
    </row>
    <row r="136" spans="1:6">
      <c r="A136"/>
      <c r="B136" s="1"/>
      <c r="C136"/>
      <c r="D136"/>
      <c r="E136"/>
      <c r="F136"/>
    </row>
  </sheetData>
  <pageMargins left="0.7" right="0.7" top="0.75" bottom="0.75" header="0.3" footer="0.3"/>
  <pageSetup paperSize="5" fitToHeight="0" orientation="landscape"/>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00BD0-8087-45C5-91F3-53D5B2AAF6ED}">
  <sheetPr>
    <pageSetUpPr fitToPage="1"/>
  </sheetPr>
  <dimension ref="A1:PA197"/>
  <sheetViews>
    <sheetView topLeftCell="A11" workbookViewId="0">
      <selection activeCell="D10" sqref="D10"/>
    </sheetView>
  </sheetViews>
  <sheetFormatPr defaultRowHeight="12.75"/>
  <cols>
    <col min="1" max="1" width="30.28515625" customWidth="1"/>
    <col min="2" max="2" width="44.28515625" customWidth="1"/>
    <col min="3" max="3" width="87" customWidth="1"/>
    <col min="4" max="4" width="35.42578125" customWidth="1"/>
    <col min="5" max="5" width="98.85546875" customWidth="1"/>
    <col min="6" max="6" width="75.85546875" customWidth="1"/>
    <col min="7" max="7" width="70.85546875" customWidth="1"/>
  </cols>
  <sheetData>
    <row r="1" spans="1:417" ht="18">
      <c r="A1" s="16"/>
      <c r="B1" s="17"/>
      <c r="C1" s="17"/>
      <c r="D1" s="16"/>
      <c r="E1" s="17"/>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row>
    <row r="2" spans="1:417" ht="18">
      <c r="A2" s="16"/>
      <c r="B2" s="17"/>
      <c r="C2" s="17"/>
      <c r="D2" s="16"/>
      <c r="E2" s="17"/>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row>
    <row r="3" spans="1:417" ht="18">
      <c r="A3" s="16"/>
      <c r="B3" s="17"/>
      <c r="C3" s="17"/>
      <c r="D3" s="16"/>
      <c r="E3" s="17"/>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row>
    <row r="4" spans="1:417" ht="18">
      <c r="A4" s="16"/>
      <c r="B4" s="17"/>
      <c r="C4" s="17"/>
      <c r="D4" s="16"/>
      <c r="E4" s="17"/>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row>
    <row r="5" spans="1:417" ht="18">
      <c r="A5" s="16"/>
      <c r="B5" s="17"/>
      <c r="C5" s="17"/>
      <c r="D5" s="16"/>
      <c r="E5" s="17"/>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row>
    <row r="6" spans="1:417" ht="18">
      <c r="A6" s="16"/>
      <c r="B6" s="17"/>
      <c r="C6" s="17"/>
      <c r="D6" s="16"/>
      <c r="E6" s="17"/>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row>
    <row r="7" spans="1:417" ht="18">
      <c r="A7" s="16"/>
      <c r="B7" s="17"/>
      <c r="C7" s="17"/>
      <c r="D7" s="16"/>
      <c r="E7" s="17"/>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row>
    <row r="8" spans="1:417" ht="18">
      <c r="A8" s="16"/>
      <c r="B8" s="17"/>
      <c r="C8" s="17"/>
      <c r="D8" s="16"/>
      <c r="E8" s="17"/>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row>
    <row r="9" spans="1:417" ht="18">
      <c r="A9" s="16"/>
      <c r="B9" s="17"/>
      <c r="C9" s="17"/>
      <c r="D9" s="16"/>
      <c r="E9" s="17"/>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row>
    <row r="10" spans="1:417" ht="18">
      <c r="A10" s="16"/>
      <c r="B10" s="17"/>
      <c r="C10" s="17"/>
      <c r="D10" s="16"/>
      <c r="E10" s="17"/>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row>
    <row r="11" spans="1:417" ht="26.25">
      <c r="A11" s="18" t="str">
        <f>B16</f>
        <v>Ministry of Finance</v>
      </c>
      <c r="B11" s="19"/>
      <c r="C11" s="19"/>
      <c r="D11" s="20"/>
      <c r="E11" s="19"/>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row>
    <row r="12" spans="1:417" ht="25.5">
      <c r="A12" s="20" t="s">
        <v>587</v>
      </c>
      <c r="B12" s="19"/>
      <c r="C12" s="19"/>
      <c r="D12" s="20"/>
      <c r="E12" s="19"/>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row>
    <row r="13" spans="1:417" ht="25.5">
      <c r="A13" s="20"/>
      <c r="B13" s="19"/>
      <c r="C13" s="19"/>
      <c r="D13" s="20"/>
      <c r="E13" s="19"/>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row>
    <row r="14" spans="1:417" ht="25.5">
      <c r="A14" s="21" t="s">
        <v>588</v>
      </c>
      <c r="B14" s="19"/>
      <c r="C14" s="19"/>
      <c r="D14" s="20"/>
      <c r="E14" s="19"/>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row>
    <row r="15" spans="1:417" ht="25.5">
      <c r="A15" s="20"/>
      <c r="B15" s="19"/>
      <c r="C15" s="19"/>
      <c r="D15" s="20"/>
      <c r="E15" s="19"/>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row>
    <row r="16" spans="1:417" ht="26.25">
      <c r="A16" s="22" t="s">
        <v>1</v>
      </c>
      <c r="B16" s="23" t="s">
        <v>262</v>
      </c>
      <c r="C16" s="19"/>
      <c r="D16" s="20"/>
      <c r="E16" s="19"/>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row>
    <row r="17" spans="1:417" ht="25.5">
      <c r="A17" s="20"/>
      <c r="B17" s="19"/>
      <c r="C17" s="19"/>
      <c r="D17" s="20"/>
      <c r="E17" s="19"/>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row>
    <row r="18" spans="1:417" ht="25.5">
      <c r="A18" s="46" t="s">
        <v>0</v>
      </c>
      <c r="B18" s="47" t="s">
        <v>9</v>
      </c>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c r="MI18" s="19"/>
      <c r="MJ18" s="19"/>
      <c r="MK18" s="19"/>
      <c r="ML18" s="19"/>
      <c r="MM18" s="19"/>
      <c r="MN18" s="19"/>
      <c r="MO18" s="19"/>
      <c r="MP18" s="19"/>
      <c r="MQ18" s="19"/>
      <c r="MR18" s="19"/>
      <c r="MS18" s="19"/>
      <c r="MT18" s="19"/>
      <c r="MU18" s="19"/>
      <c r="MV18" s="19"/>
      <c r="MW18" s="19"/>
      <c r="MX18" s="19"/>
      <c r="MY18" s="19"/>
      <c r="MZ18" s="19"/>
      <c r="NA18" s="19"/>
      <c r="NB18" s="19"/>
      <c r="NC18" s="19"/>
      <c r="ND18" s="19"/>
      <c r="NE18" s="19"/>
      <c r="NF18" s="19"/>
      <c r="NG18" s="19"/>
      <c r="NH18" s="19"/>
      <c r="NI18" s="19"/>
      <c r="NJ18" s="19"/>
      <c r="NK18" s="19"/>
      <c r="NL18" s="19"/>
      <c r="NM18" s="19"/>
      <c r="NN18" s="19"/>
      <c r="NO18" s="19"/>
      <c r="NP18" s="19"/>
      <c r="NQ18" s="19"/>
      <c r="NR18" s="19"/>
      <c r="NS18" s="19"/>
      <c r="NT18" s="19"/>
      <c r="NU18" s="19"/>
      <c r="NV18" s="19"/>
      <c r="NW18" s="19"/>
      <c r="NX18" s="19"/>
      <c r="NY18" s="19"/>
      <c r="NZ18" s="19"/>
      <c r="OA18" s="19"/>
      <c r="OB18" s="19"/>
      <c r="OC18" s="19"/>
      <c r="OD18" s="19"/>
      <c r="OE18" s="19"/>
      <c r="OF18" s="19"/>
      <c r="OG18" s="19"/>
      <c r="OH18" s="19"/>
      <c r="OI18" s="19"/>
      <c r="OJ18" s="19"/>
      <c r="OK18" s="19"/>
      <c r="OL18" s="19"/>
      <c r="OM18" s="19"/>
      <c r="ON18" s="19"/>
      <c r="OO18" s="19"/>
      <c r="OP18" s="19"/>
      <c r="OQ18" s="19"/>
      <c r="OR18" s="19"/>
      <c r="OS18" s="19"/>
      <c r="OT18" s="19"/>
      <c r="OU18" s="19"/>
      <c r="OV18" s="19"/>
      <c r="OW18" s="19"/>
      <c r="OX18" s="19"/>
      <c r="OY18" s="19"/>
      <c r="OZ18" s="19"/>
      <c r="PA18" s="19"/>
    </row>
    <row r="19" spans="1:417" ht="229.5">
      <c r="A19" s="24" t="s">
        <v>261</v>
      </c>
      <c r="B19" s="25" t="s">
        <v>267</v>
      </c>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9"/>
      <c r="NW19" s="19"/>
      <c r="NX19" s="19"/>
      <c r="NY19" s="19"/>
      <c r="NZ19" s="19"/>
      <c r="OA19" s="19"/>
      <c r="OB19" s="19"/>
      <c r="OC19" s="19"/>
      <c r="OD19" s="19"/>
      <c r="OE19" s="19"/>
      <c r="OF19" s="19"/>
      <c r="OG19" s="19"/>
      <c r="OH19" s="19"/>
      <c r="OI19" s="19"/>
      <c r="OJ19" s="19"/>
      <c r="OK19" s="19"/>
      <c r="OL19" s="19"/>
      <c r="OM19" s="19"/>
      <c r="ON19" s="19"/>
      <c r="OO19" s="19"/>
      <c r="OP19" s="19"/>
      <c r="OQ19" s="19"/>
      <c r="OR19" s="19"/>
      <c r="OS19" s="19"/>
      <c r="OT19" s="19"/>
      <c r="OU19" s="19"/>
      <c r="OV19" s="19"/>
      <c r="OW19" s="19"/>
      <c r="OX19" s="19"/>
      <c r="OY19" s="19"/>
      <c r="OZ19" s="19"/>
      <c r="PA19" s="19"/>
    </row>
    <row r="20" spans="1:417" ht="409.5">
      <c r="A20" s="26"/>
      <c r="B20" s="48" t="s">
        <v>269</v>
      </c>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9"/>
      <c r="NW20" s="19"/>
      <c r="NX20" s="19"/>
      <c r="NY20" s="19"/>
      <c r="NZ20" s="19"/>
      <c r="OA20" s="19"/>
      <c r="OB20" s="19"/>
      <c r="OC20" s="19"/>
      <c r="OD20" s="19"/>
      <c r="OE20" s="19"/>
      <c r="OF20" s="19"/>
      <c r="OG20" s="19"/>
      <c r="OH20" s="19"/>
      <c r="OI20" s="19"/>
      <c r="OJ20" s="19"/>
      <c r="OK20" s="19"/>
      <c r="OL20" s="19"/>
      <c r="OM20" s="19"/>
      <c r="ON20" s="19"/>
      <c r="OO20" s="19"/>
      <c r="OP20" s="19"/>
      <c r="OQ20" s="19"/>
      <c r="OR20" s="19"/>
      <c r="OS20" s="19"/>
      <c r="OT20" s="19"/>
      <c r="OU20" s="19"/>
      <c r="OV20" s="19"/>
      <c r="OW20" s="19"/>
      <c r="OX20" s="19"/>
      <c r="OY20" s="19"/>
      <c r="OZ20" s="19"/>
      <c r="PA20" s="19"/>
    </row>
    <row r="21" spans="1:417" ht="409.5">
      <c r="A21" s="24" t="s">
        <v>19</v>
      </c>
      <c r="B21" s="25" t="s">
        <v>272</v>
      </c>
      <c r="G21" s="28"/>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c r="MS21" s="19"/>
      <c r="MT21" s="19"/>
      <c r="MU21" s="19"/>
      <c r="MV21" s="19"/>
      <c r="MW21" s="19"/>
      <c r="MX21" s="19"/>
      <c r="MY21" s="19"/>
      <c r="MZ21" s="19"/>
      <c r="NA21" s="19"/>
      <c r="NB21" s="19"/>
      <c r="NC21" s="19"/>
      <c r="ND21" s="19"/>
      <c r="NE21" s="19"/>
      <c r="NF21" s="19"/>
      <c r="NG21" s="19"/>
      <c r="NH21" s="19"/>
      <c r="NI21" s="19"/>
      <c r="NJ21" s="19"/>
      <c r="NK21" s="19"/>
      <c r="NL21" s="19"/>
      <c r="NM21" s="19"/>
      <c r="NN21" s="19"/>
      <c r="NO21" s="19"/>
      <c r="NP21" s="19"/>
      <c r="NQ21" s="19"/>
      <c r="NR21" s="19"/>
      <c r="NS21" s="19"/>
      <c r="NT21" s="19"/>
      <c r="NU21" s="19"/>
      <c r="NV21" s="19"/>
      <c r="NW21" s="19"/>
      <c r="NX21" s="19"/>
      <c r="NY21" s="19"/>
      <c r="NZ21" s="19"/>
      <c r="OA21" s="19"/>
      <c r="OB21" s="19"/>
      <c r="OC21" s="19"/>
      <c r="OD21" s="19"/>
      <c r="OE21" s="19"/>
      <c r="OF21" s="19"/>
      <c r="OG21" s="19"/>
      <c r="OH21" s="19"/>
      <c r="OI21" s="19"/>
      <c r="OJ21" s="19"/>
      <c r="OK21" s="19"/>
      <c r="OL21" s="19"/>
      <c r="OM21" s="19"/>
      <c r="ON21" s="19"/>
      <c r="OO21" s="19"/>
      <c r="OP21" s="19"/>
      <c r="OQ21" s="19"/>
      <c r="OR21" s="19"/>
      <c r="OS21" s="19"/>
      <c r="OT21" s="19"/>
      <c r="OU21" s="19"/>
      <c r="OV21" s="19"/>
      <c r="OW21" s="19"/>
      <c r="OX21" s="19"/>
      <c r="OY21" s="19"/>
      <c r="OZ21" s="19"/>
      <c r="PA21" s="19"/>
    </row>
    <row r="22" spans="1:417" ht="331.5">
      <c r="A22" s="26"/>
      <c r="B22" s="48" t="s">
        <v>589</v>
      </c>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c r="JQ22" s="19"/>
      <c r="JR22" s="19"/>
      <c r="JS22" s="19"/>
      <c r="JT22" s="19"/>
      <c r="JU22" s="19"/>
      <c r="JV22" s="19"/>
      <c r="JW22" s="19"/>
      <c r="JX22" s="19"/>
      <c r="JY22" s="19"/>
      <c r="JZ22" s="19"/>
      <c r="KA22" s="19"/>
      <c r="KB22" s="19"/>
      <c r="KC22" s="19"/>
      <c r="KD22" s="19"/>
      <c r="KE22" s="19"/>
      <c r="KF22" s="19"/>
      <c r="KG22" s="19"/>
      <c r="KH22" s="19"/>
      <c r="KI22" s="19"/>
      <c r="KJ22" s="19"/>
      <c r="KK22" s="19"/>
      <c r="KL22" s="19"/>
      <c r="KM22" s="19"/>
      <c r="KN22" s="19"/>
      <c r="KO22" s="19"/>
      <c r="KP22" s="19"/>
      <c r="KQ22" s="19"/>
      <c r="KR22" s="19"/>
      <c r="KS22" s="19"/>
      <c r="KT22" s="19"/>
      <c r="KU22" s="19"/>
      <c r="KV22" s="19"/>
      <c r="KW22" s="19"/>
      <c r="KX22" s="19"/>
      <c r="KY22" s="19"/>
      <c r="KZ22" s="19"/>
      <c r="LA22" s="19"/>
      <c r="LB22" s="19"/>
      <c r="LC22" s="19"/>
      <c r="LD22" s="19"/>
      <c r="LE22" s="19"/>
      <c r="LF22" s="19"/>
      <c r="LG22" s="19"/>
      <c r="LH22" s="19"/>
      <c r="LI22" s="19"/>
      <c r="LJ22" s="19"/>
      <c r="LK22" s="19"/>
      <c r="LL22" s="19"/>
      <c r="LM22" s="19"/>
      <c r="LN22" s="19"/>
      <c r="LO22" s="19"/>
      <c r="LP22" s="19"/>
      <c r="LQ22" s="19"/>
      <c r="LR22" s="19"/>
      <c r="LS22" s="19"/>
      <c r="LT22" s="19"/>
      <c r="LU22" s="19"/>
      <c r="LV22" s="19"/>
      <c r="LW22" s="19"/>
      <c r="LX22" s="19"/>
      <c r="LY22" s="19"/>
      <c r="LZ22" s="19"/>
      <c r="MA22" s="19"/>
      <c r="MB22" s="19"/>
      <c r="MC22" s="19"/>
      <c r="MD22" s="19"/>
      <c r="ME22" s="19"/>
      <c r="MF22" s="19"/>
      <c r="MG22" s="19"/>
      <c r="MH22" s="19"/>
      <c r="MI22" s="19"/>
      <c r="MJ22" s="19"/>
      <c r="MK22" s="19"/>
      <c r="ML22" s="19"/>
      <c r="MM22" s="19"/>
      <c r="MN22" s="19"/>
      <c r="MO22" s="19"/>
      <c r="MP22" s="19"/>
      <c r="MQ22" s="19"/>
      <c r="MR22" s="19"/>
      <c r="MS22" s="19"/>
      <c r="MT22" s="19"/>
      <c r="MU22" s="19"/>
      <c r="MV22" s="19"/>
      <c r="MW22" s="19"/>
      <c r="MX22" s="19"/>
      <c r="MY22" s="19"/>
      <c r="MZ22" s="19"/>
      <c r="NA22" s="19"/>
      <c r="NB22" s="19"/>
      <c r="NC22" s="19"/>
      <c r="ND22" s="19"/>
      <c r="NE22" s="19"/>
      <c r="NF22" s="19"/>
      <c r="NG22" s="19"/>
      <c r="NH22" s="19"/>
      <c r="NI22" s="19"/>
      <c r="NJ22" s="19"/>
      <c r="NK22" s="19"/>
      <c r="NL22" s="19"/>
      <c r="NM22" s="19"/>
      <c r="NN22" s="19"/>
      <c r="NO22" s="19"/>
      <c r="NP22" s="19"/>
      <c r="NQ22" s="19"/>
      <c r="NR22" s="19"/>
      <c r="NS22" s="19"/>
      <c r="NT22" s="19"/>
      <c r="NU22" s="19"/>
      <c r="NV22" s="19"/>
      <c r="NW22" s="19"/>
      <c r="NX22" s="19"/>
      <c r="NY22" s="19"/>
      <c r="NZ22" s="19"/>
      <c r="OA22" s="19"/>
      <c r="OB22" s="19"/>
      <c r="OC22" s="19"/>
      <c r="OD22" s="19"/>
      <c r="OE22" s="19"/>
      <c r="OF22" s="19"/>
      <c r="OG22" s="19"/>
      <c r="OH22" s="19"/>
      <c r="OI22" s="19"/>
      <c r="OJ22" s="19"/>
      <c r="OK22" s="19"/>
      <c r="OL22" s="19"/>
      <c r="OM22" s="19"/>
      <c r="ON22" s="19"/>
      <c r="OO22" s="19"/>
      <c r="OP22" s="19"/>
      <c r="OQ22" s="19"/>
      <c r="OR22" s="19"/>
      <c r="OS22" s="19"/>
      <c r="OT22" s="19"/>
      <c r="OU22" s="19"/>
      <c r="OV22" s="19"/>
      <c r="OW22" s="19"/>
      <c r="OX22" s="19"/>
      <c r="OY22" s="19"/>
      <c r="OZ22" s="19"/>
      <c r="PA22" s="19"/>
    </row>
    <row r="23" spans="1:417" ht="409.5">
      <c r="A23" s="24" t="s">
        <v>273</v>
      </c>
      <c r="B23" s="25" t="s">
        <v>276</v>
      </c>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c r="IW23" s="19"/>
      <c r="IX23" s="19"/>
      <c r="IY23" s="19"/>
      <c r="IZ23" s="19"/>
      <c r="JA23" s="19"/>
      <c r="JB23" s="19"/>
      <c r="JC23" s="19"/>
      <c r="JD23" s="19"/>
      <c r="JE23" s="19"/>
      <c r="JF23" s="19"/>
      <c r="JG23" s="19"/>
      <c r="JH23" s="19"/>
      <c r="JI23" s="19"/>
      <c r="JJ23" s="19"/>
      <c r="JK23" s="19"/>
      <c r="JL23" s="19"/>
      <c r="JM23" s="19"/>
      <c r="JN23" s="19"/>
      <c r="JO23" s="19"/>
      <c r="JP23" s="19"/>
      <c r="JQ23" s="19"/>
      <c r="JR23" s="19"/>
      <c r="JS23" s="19"/>
      <c r="JT23" s="19"/>
      <c r="JU23" s="19"/>
      <c r="JV23" s="19"/>
      <c r="JW23" s="19"/>
      <c r="JX23" s="19"/>
      <c r="JY23" s="19"/>
      <c r="JZ23" s="19"/>
      <c r="KA23" s="19"/>
      <c r="KB23" s="19"/>
      <c r="KC23" s="19"/>
      <c r="KD23" s="19"/>
      <c r="KE23" s="19"/>
      <c r="KF23" s="19"/>
      <c r="KG23" s="19"/>
      <c r="KH23" s="19"/>
      <c r="KI23" s="19"/>
      <c r="KJ23" s="19"/>
      <c r="KK23" s="19"/>
      <c r="KL23" s="19"/>
      <c r="KM23" s="19"/>
      <c r="KN23" s="19"/>
      <c r="KO23" s="19"/>
      <c r="KP23" s="19"/>
      <c r="KQ23" s="19"/>
      <c r="KR23" s="19"/>
      <c r="KS23" s="19"/>
      <c r="KT23" s="19"/>
      <c r="KU23" s="19"/>
      <c r="KV23" s="19"/>
      <c r="KW23" s="19"/>
      <c r="KX23" s="19"/>
      <c r="KY23" s="19"/>
      <c r="KZ23" s="19"/>
      <c r="LA23" s="19"/>
      <c r="LB23" s="19"/>
      <c r="LC23" s="19"/>
      <c r="LD23" s="19"/>
      <c r="LE23" s="19"/>
      <c r="LF23" s="19"/>
      <c r="LG23" s="19"/>
      <c r="LH23" s="19"/>
      <c r="LI23" s="19"/>
      <c r="LJ23" s="19"/>
      <c r="LK23" s="19"/>
      <c r="LL23" s="19"/>
      <c r="LM23" s="19"/>
      <c r="LN23" s="19"/>
      <c r="LO23" s="19"/>
      <c r="LP23" s="19"/>
      <c r="LQ23" s="19"/>
      <c r="LR23" s="19"/>
      <c r="LS23" s="19"/>
      <c r="LT23" s="19"/>
      <c r="LU23" s="19"/>
      <c r="LV23" s="19"/>
      <c r="LW23" s="19"/>
      <c r="LX23" s="19"/>
      <c r="LY23" s="19"/>
      <c r="LZ23" s="19"/>
      <c r="MA23" s="19"/>
      <c r="MB23" s="19"/>
      <c r="MC23" s="19"/>
      <c r="MD23" s="19"/>
      <c r="ME23" s="19"/>
      <c r="MF23" s="19"/>
      <c r="MG23" s="19"/>
      <c r="MH23" s="19"/>
      <c r="MI23" s="19"/>
      <c r="MJ23" s="19"/>
      <c r="MK23" s="19"/>
      <c r="ML23" s="19"/>
      <c r="MM23" s="19"/>
      <c r="MN23" s="19"/>
      <c r="MO23" s="19"/>
      <c r="MP23" s="19"/>
      <c r="MQ23" s="19"/>
      <c r="MR23" s="19"/>
      <c r="MS23" s="19"/>
      <c r="MT23" s="19"/>
      <c r="MU23" s="19"/>
      <c r="MV23" s="19"/>
      <c r="MW23" s="19"/>
      <c r="MX23" s="19"/>
      <c r="MY23" s="19"/>
      <c r="MZ23" s="19"/>
      <c r="NA23" s="19"/>
      <c r="NB23" s="19"/>
      <c r="NC23" s="19"/>
      <c r="ND23" s="19"/>
      <c r="NE23" s="19"/>
      <c r="NF23" s="19"/>
      <c r="NG23" s="19"/>
      <c r="NH23" s="19"/>
      <c r="NI23" s="19"/>
      <c r="NJ23" s="19"/>
      <c r="NK23" s="19"/>
      <c r="NL23" s="19"/>
      <c r="NM23" s="19"/>
      <c r="NN23" s="19"/>
      <c r="NO23" s="19"/>
      <c r="NP23" s="19"/>
      <c r="NQ23" s="19"/>
      <c r="NR23" s="19"/>
      <c r="NS23" s="19"/>
      <c r="NT23" s="19"/>
      <c r="NU23" s="19"/>
      <c r="NV23" s="19"/>
      <c r="NW23" s="19"/>
      <c r="NX23" s="19"/>
      <c r="NY23" s="19"/>
      <c r="NZ23" s="19"/>
      <c r="OA23" s="19"/>
      <c r="OB23" s="19"/>
      <c r="OC23" s="19"/>
      <c r="OD23" s="19"/>
      <c r="OE23" s="19"/>
      <c r="OF23" s="19"/>
      <c r="OG23" s="19"/>
      <c r="OH23" s="19"/>
      <c r="OI23" s="19"/>
      <c r="OJ23" s="19"/>
      <c r="OK23" s="19"/>
      <c r="OL23" s="19"/>
      <c r="OM23" s="19"/>
      <c r="ON23" s="19"/>
      <c r="OO23" s="19"/>
      <c r="OP23" s="19"/>
      <c r="OQ23" s="19"/>
      <c r="OR23" s="19"/>
      <c r="OS23" s="19"/>
      <c r="OT23" s="19"/>
      <c r="OU23" s="19"/>
      <c r="OV23" s="19"/>
      <c r="OW23" s="19"/>
      <c r="OX23" s="19"/>
      <c r="OY23" s="19"/>
      <c r="OZ23" s="19"/>
      <c r="PA23" s="19"/>
    </row>
    <row r="24" spans="1:417" ht="280.5">
      <c r="A24" s="27" t="s">
        <v>23</v>
      </c>
      <c r="B24" s="23" t="s">
        <v>279</v>
      </c>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c r="IW24" s="19"/>
      <c r="IX24" s="19"/>
      <c r="IY24" s="19"/>
      <c r="IZ24" s="19"/>
      <c r="JA24" s="19"/>
      <c r="JB24" s="19"/>
      <c r="JC24" s="19"/>
      <c r="JD24" s="19"/>
      <c r="JE24" s="19"/>
      <c r="JF24" s="19"/>
      <c r="JG24" s="19"/>
      <c r="JH24" s="19"/>
      <c r="JI24" s="19"/>
      <c r="JJ24" s="19"/>
      <c r="JK24" s="19"/>
      <c r="JL24" s="19"/>
      <c r="JM24" s="19"/>
      <c r="JN24" s="19"/>
      <c r="JO24" s="19"/>
      <c r="JP24" s="19"/>
      <c r="JQ24" s="19"/>
      <c r="JR24" s="19"/>
      <c r="JS24" s="19"/>
      <c r="JT24" s="19"/>
      <c r="JU24" s="19"/>
      <c r="JV24" s="19"/>
      <c r="JW24" s="19"/>
      <c r="JX24" s="19"/>
      <c r="JY24" s="19"/>
      <c r="JZ24" s="19"/>
      <c r="KA24" s="19"/>
      <c r="KB24" s="19"/>
      <c r="KC24" s="19"/>
      <c r="KD24" s="19"/>
      <c r="KE24" s="19"/>
      <c r="KF24" s="19"/>
      <c r="KG24" s="19"/>
      <c r="KH24" s="19"/>
      <c r="KI24" s="19"/>
      <c r="KJ24" s="19"/>
      <c r="KK24" s="19"/>
      <c r="KL24" s="19"/>
      <c r="KM24" s="19"/>
      <c r="KN24" s="19"/>
      <c r="KO24" s="19"/>
      <c r="KP24" s="19"/>
      <c r="KQ24" s="19"/>
      <c r="KR24" s="19"/>
      <c r="KS24" s="19"/>
      <c r="KT24" s="19"/>
      <c r="KU24" s="19"/>
      <c r="KV24" s="19"/>
      <c r="KW24" s="19"/>
      <c r="KX24" s="19"/>
      <c r="KY24" s="19"/>
      <c r="KZ24" s="19"/>
      <c r="LA24" s="19"/>
      <c r="LB24" s="19"/>
      <c r="LC24" s="19"/>
      <c r="LD24" s="19"/>
      <c r="LE24" s="19"/>
      <c r="LF24" s="19"/>
      <c r="LG24" s="19"/>
      <c r="LH24" s="19"/>
      <c r="LI24" s="19"/>
      <c r="LJ24" s="19"/>
      <c r="LK24" s="19"/>
      <c r="LL24" s="19"/>
      <c r="LM24" s="19"/>
      <c r="LN24" s="19"/>
      <c r="LO24" s="19"/>
      <c r="LP24" s="19"/>
      <c r="LQ24" s="19"/>
      <c r="LR24" s="19"/>
      <c r="LS24" s="19"/>
      <c r="LT24" s="19"/>
      <c r="LU24" s="19"/>
      <c r="LV24" s="19"/>
      <c r="LW24" s="19"/>
      <c r="LX24" s="19"/>
      <c r="LY24" s="19"/>
      <c r="LZ24" s="19"/>
      <c r="MA24" s="19"/>
      <c r="MB24" s="19"/>
      <c r="MC24" s="19"/>
      <c r="MD24" s="19"/>
      <c r="ME24" s="19"/>
      <c r="MF24" s="19"/>
      <c r="MG24" s="19"/>
      <c r="MH24" s="19"/>
      <c r="MI24" s="19"/>
      <c r="MJ24" s="19"/>
      <c r="MK24" s="19"/>
      <c r="ML24" s="19"/>
      <c r="MM24" s="19"/>
      <c r="MN24" s="19"/>
      <c r="MO24" s="19"/>
      <c r="MP24" s="19"/>
      <c r="MQ24" s="19"/>
      <c r="MR24" s="19"/>
      <c r="MS24" s="19"/>
      <c r="MT24" s="19"/>
      <c r="MU24" s="19"/>
      <c r="MV24" s="19"/>
      <c r="MW24" s="19"/>
      <c r="MX24" s="19"/>
      <c r="MY24" s="19"/>
      <c r="MZ24" s="19"/>
      <c r="NA24" s="19"/>
      <c r="NB24" s="19"/>
      <c r="NC24" s="19"/>
      <c r="ND24" s="19"/>
      <c r="NE24" s="19"/>
      <c r="NF24" s="19"/>
      <c r="NG24" s="19"/>
      <c r="NH24" s="19"/>
      <c r="NI24" s="19"/>
      <c r="NJ24" s="19"/>
      <c r="NK24" s="19"/>
      <c r="NL24" s="19"/>
      <c r="NM24" s="19"/>
      <c r="NN24" s="19"/>
      <c r="NO24" s="19"/>
      <c r="NP24" s="19"/>
      <c r="NQ24" s="19"/>
      <c r="NR24" s="19"/>
      <c r="NS24" s="19"/>
      <c r="NT24" s="19"/>
      <c r="NU24" s="19"/>
      <c r="NV24" s="19"/>
      <c r="NW24" s="19"/>
      <c r="NX24" s="19"/>
      <c r="NY24" s="19"/>
      <c r="NZ24" s="19"/>
      <c r="OA24" s="19"/>
      <c r="OB24" s="19"/>
      <c r="OC24" s="19"/>
      <c r="OD24" s="19"/>
      <c r="OE24" s="19"/>
      <c r="OF24" s="19"/>
      <c r="OG24" s="19"/>
      <c r="OH24" s="19"/>
      <c r="OI24" s="19"/>
      <c r="OJ24" s="19"/>
      <c r="OK24" s="19"/>
      <c r="OL24" s="19"/>
      <c r="OM24" s="19"/>
      <c r="ON24" s="19"/>
      <c r="OO24" s="19"/>
      <c r="OP24" s="19"/>
      <c r="OQ24" s="19"/>
      <c r="OR24" s="19"/>
      <c r="OS24" s="19"/>
      <c r="OT24" s="19"/>
      <c r="OU24" s="19"/>
      <c r="OV24" s="19"/>
      <c r="OW24" s="19"/>
      <c r="OX24" s="19"/>
      <c r="OY24" s="19"/>
      <c r="OZ24" s="19"/>
      <c r="PA24" s="19"/>
    </row>
    <row r="25" spans="1:417" ht="25.5">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c r="JJ25" s="19"/>
      <c r="JK25" s="19"/>
      <c r="JL25" s="19"/>
      <c r="JM25" s="19"/>
      <c r="JN25" s="19"/>
      <c r="JO25" s="19"/>
      <c r="JP25" s="19"/>
      <c r="JQ25" s="19"/>
      <c r="JR25" s="19"/>
      <c r="JS25" s="19"/>
      <c r="JT25" s="19"/>
      <c r="JU25" s="19"/>
      <c r="JV25" s="19"/>
      <c r="JW25" s="19"/>
      <c r="JX25" s="19"/>
      <c r="JY25" s="19"/>
      <c r="JZ25" s="19"/>
      <c r="KA25" s="19"/>
      <c r="KB25" s="19"/>
      <c r="KC25" s="19"/>
      <c r="KD25" s="19"/>
      <c r="KE25" s="19"/>
      <c r="KF25" s="19"/>
      <c r="KG25" s="19"/>
      <c r="KH25" s="19"/>
      <c r="KI25" s="19"/>
      <c r="KJ25" s="19"/>
      <c r="KK25" s="19"/>
      <c r="KL25" s="19"/>
      <c r="KM25" s="19"/>
      <c r="KN25" s="19"/>
      <c r="KO25" s="19"/>
      <c r="KP25" s="19"/>
      <c r="KQ25" s="19"/>
      <c r="KR25" s="19"/>
      <c r="KS25" s="19"/>
      <c r="KT25" s="19"/>
      <c r="KU25" s="19"/>
      <c r="KV25" s="19"/>
      <c r="KW25" s="19"/>
      <c r="KX25" s="19"/>
      <c r="KY25" s="19"/>
      <c r="KZ25" s="19"/>
      <c r="LA25" s="19"/>
      <c r="LB25" s="19"/>
      <c r="LC25" s="19"/>
      <c r="LD25" s="19"/>
      <c r="LE25" s="19"/>
      <c r="LF25" s="19"/>
      <c r="LG25" s="19"/>
      <c r="LH25" s="19"/>
      <c r="LI25" s="19"/>
      <c r="LJ25" s="19"/>
      <c r="LK25" s="19"/>
      <c r="LL25" s="19"/>
      <c r="LM25" s="19"/>
      <c r="LN25" s="19"/>
      <c r="LO25" s="19"/>
      <c r="LP25" s="19"/>
      <c r="LQ25" s="19"/>
      <c r="LR25" s="19"/>
      <c r="LS25" s="19"/>
      <c r="LT25" s="19"/>
      <c r="LU25" s="19"/>
      <c r="LV25" s="19"/>
      <c r="LW25" s="19"/>
      <c r="LX25" s="19"/>
      <c r="LY25" s="19"/>
      <c r="LZ25" s="19"/>
      <c r="MA25" s="19"/>
      <c r="MB25" s="19"/>
      <c r="MC25" s="19"/>
      <c r="MD25" s="19"/>
      <c r="ME25" s="19"/>
      <c r="MF25" s="19"/>
      <c r="MG25" s="19"/>
      <c r="MH25" s="19"/>
      <c r="MI25" s="19"/>
      <c r="MJ25" s="19"/>
      <c r="MK25" s="19"/>
      <c r="ML25" s="19"/>
      <c r="MM25" s="19"/>
      <c r="MN25" s="19"/>
      <c r="MO25" s="19"/>
      <c r="MP25" s="19"/>
      <c r="MQ25" s="19"/>
      <c r="MR25" s="19"/>
      <c r="MS25" s="19"/>
      <c r="MT25" s="19"/>
      <c r="MU25" s="19"/>
      <c r="MV25" s="19"/>
      <c r="MW25" s="19"/>
      <c r="MX25" s="19"/>
      <c r="MY25" s="19"/>
      <c r="MZ25" s="19"/>
      <c r="NA25" s="19"/>
      <c r="NB25" s="19"/>
      <c r="NC25" s="19"/>
      <c r="ND25" s="19"/>
      <c r="NE25" s="19"/>
      <c r="NF25" s="19"/>
      <c r="NG25" s="19"/>
      <c r="NH25" s="19"/>
      <c r="NI25" s="19"/>
      <c r="NJ25" s="19"/>
      <c r="NK25" s="19"/>
      <c r="NL25" s="19"/>
      <c r="NM25" s="19"/>
      <c r="NN25" s="19"/>
      <c r="NO25" s="19"/>
      <c r="NP25" s="19"/>
      <c r="NQ25" s="19"/>
      <c r="NR25" s="19"/>
      <c r="NS25" s="19"/>
      <c r="NT25" s="19"/>
      <c r="NU25" s="19"/>
      <c r="NV25" s="19"/>
      <c r="NW25" s="19"/>
      <c r="NX25" s="19"/>
      <c r="NY25" s="19"/>
      <c r="NZ25" s="19"/>
      <c r="OA25" s="19"/>
      <c r="OB25" s="19"/>
      <c r="OC25" s="19"/>
      <c r="OD25" s="19"/>
      <c r="OE25" s="19"/>
      <c r="OF25" s="19"/>
      <c r="OG25" s="19"/>
      <c r="OH25" s="19"/>
      <c r="OI25" s="19"/>
      <c r="OJ25" s="19"/>
      <c r="OK25" s="19"/>
      <c r="OL25" s="19"/>
      <c r="OM25" s="19"/>
      <c r="ON25" s="19"/>
      <c r="OO25" s="19"/>
      <c r="OP25" s="19"/>
      <c r="OQ25" s="19"/>
      <c r="OR25" s="19"/>
      <c r="OS25" s="19"/>
      <c r="OT25" s="19"/>
      <c r="OU25" s="19"/>
      <c r="OV25" s="19"/>
      <c r="OW25" s="19"/>
      <c r="OX25" s="19"/>
      <c r="OY25" s="19"/>
      <c r="OZ25" s="19"/>
      <c r="PA25" s="19"/>
    </row>
    <row r="26" spans="1:417" ht="25.5">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9"/>
      <c r="NW26" s="19"/>
      <c r="NX26" s="19"/>
      <c r="NY26" s="19"/>
      <c r="NZ26" s="19"/>
      <c r="OA26" s="19"/>
      <c r="OB26" s="19"/>
      <c r="OC26" s="19"/>
      <c r="OD26" s="19"/>
      <c r="OE26" s="19"/>
      <c r="OF26" s="19"/>
      <c r="OG26" s="19"/>
      <c r="OH26" s="19"/>
      <c r="OI26" s="19"/>
      <c r="OJ26" s="19"/>
      <c r="OK26" s="19"/>
      <c r="OL26" s="19"/>
      <c r="OM26" s="19"/>
      <c r="ON26" s="19"/>
      <c r="OO26" s="19"/>
      <c r="OP26" s="19"/>
      <c r="OQ26" s="19"/>
      <c r="OR26" s="19"/>
      <c r="OS26" s="19"/>
      <c r="OT26" s="19"/>
      <c r="OU26" s="19"/>
      <c r="OV26" s="19"/>
      <c r="OW26" s="19"/>
      <c r="OX26" s="19"/>
      <c r="OY26" s="19"/>
      <c r="OZ26" s="19"/>
      <c r="PA26" s="19"/>
    </row>
    <row r="27" spans="1:417" ht="212.25" customHeight="1">
      <c r="A27" s="66" t="s">
        <v>590</v>
      </c>
      <c r="B27" s="66"/>
      <c r="C27" s="66"/>
      <c r="D27" s="66"/>
      <c r="E27" s="66"/>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19"/>
      <c r="IV27" s="19"/>
      <c r="IW27" s="19"/>
      <c r="IX27" s="19"/>
      <c r="IY27" s="19"/>
      <c r="IZ27" s="19"/>
      <c r="JA27" s="19"/>
      <c r="JB27" s="19"/>
      <c r="JC27" s="19"/>
      <c r="JD27" s="19"/>
      <c r="JE27" s="19"/>
      <c r="JF27" s="19"/>
      <c r="JG27" s="19"/>
      <c r="JH27" s="19"/>
      <c r="JI27" s="19"/>
      <c r="JJ27" s="19"/>
      <c r="JK27" s="19"/>
      <c r="JL27" s="19"/>
      <c r="JM27" s="19"/>
      <c r="JN27" s="19"/>
      <c r="JO27" s="19"/>
      <c r="JP27" s="19"/>
      <c r="JQ27" s="19"/>
      <c r="JR27" s="19"/>
      <c r="JS27" s="19"/>
      <c r="JT27" s="19"/>
      <c r="JU27" s="19"/>
      <c r="JV27" s="19"/>
      <c r="JW27" s="19"/>
      <c r="JX27" s="19"/>
      <c r="JY27" s="19"/>
      <c r="JZ27" s="19"/>
      <c r="KA27" s="19"/>
      <c r="KB27" s="19"/>
      <c r="KC27" s="19"/>
      <c r="KD27" s="19"/>
      <c r="KE27" s="19"/>
      <c r="KF27" s="19"/>
      <c r="KG27" s="19"/>
      <c r="KH27" s="19"/>
      <c r="KI27" s="19"/>
      <c r="KJ27" s="19"/>
      <c r="KK27" s="19"/>
      <c r="KL27" s="19"/>
      <c r="KM27" s="19"/>
      <c r="KN27" s="19"/>
      <c r="KO27" s="19"/>
      <c r="KP27" s="19"/>
      <c r="KQ27" s="19"/>
      <c r="KR27" s="19"/>
      <c r="KS27" s="19"/>
      <c r="KT27" s="19"/>
      <c r="KU27" s="19"/>
      <c r="KV27" s="19"/>
      <c r="KW27" s="19"/>
      <c r="KX27" s="19"/>
      <c r="KY27" s="19"/>
      <c r="KZ27" s="19"/>
      <c r="LA27" s="19"/>
      <c r="LB27" s="19"/>
      <c r="LC27" s="19"/>
      <c r="LD27" s="19"/>
      <c r="LE27" s="19"/>
      <c r="LF27" s="19"/>
      <c r="LG27" s="19"/>
      <c r="LH27" s="19"/>
      <c r="LI27" s="19"/>
      <c r="LJ27" s="19"/>
      <c r="LK27" s="19"/>
      <c r="LL27" s="19"/>
      <c r="LM27" s="19"/>
      <c r="LN27" s="19"/>
      <c r="LO27" s="19"/>
      <c r="LP27" s="19"/>
      <c r="LQ27" s="19"/>
      <c r="LR27" s="19"/>
      <c r="LS27" s="19"/>
      <c r="LT27" s="19"/>
      <c r="LU27" s="19"/>
      <c r="LV27" s="19"/>
      <c r="LW27" s="19"/>
      <c r="LX27" s="19"/>
      <c r="LY27" s="19"/>
      <c r="LZ27" s="19"/>
      <c r="MA27" s="19"/>
      <c r="MB27" s="19"/>
      <c r="MC27" s="19"/>
      <c r="MD27" s="19"/>
      <c r="ME27" s="19"/>
      <c r="MF27" s="19"/>
      <c r="MG27" s="19"/>
      <c r="MH27" s="19"/>
      <c r="MI27" s="19"/>
      <c r="MJ27" s="19"/>
      <c r="MK27" s="19"/>
      <c r="ML27" s="19"/>
      <c r="MM27" s="19"/>
      <c r="MN27" s="19"/>
      <c r="MO27" s="19"/>
      <c r="MP27" s="19"/>
      <c r="MQ27" s="19"/>
      <c r="MR27" s="19"/>
      <c r="MS27" s="19"/>
      <c r="MT27" s="19"/>
      <c r="MU27" s="19"/>
      <c r="MV27" s="19"/>
      <c r="MW27" s="19"/>
      <c r="MX27" s="19"/>
      <c r="MY27" s="19"/>
      <c r="MZ27" s="19"/>
      <c r="NA27" s="19"/>
      <c r="NB27" s="19"/>
      <c r="NC27" s="19"/>
      <c r="ND27" s="19"/>
      <c r="NE27" s="19"/>
      <c r="NF27" s="19"/>
      <c r="NG27" s="19"/>
      <c r="NH27" s="19"/>
      <c r="NI27" s="19"/>
      <c r="NJ27" s="19"/>
      <c r="NK27" s="19"/>
      <c r="NL27" s="19"/>
      <c r="NM27" s="19"/>
      <c r="NN27" s="19"/>
      <c r="NO27" s="19"/>
      <c r="NP27" s="19"/>
      <c r="NQ27" s="19"/>
      <c r="NR27" s="19"/>
      <c r="NS27" s="19"/>
      <c r="NT27" s="19"/>
      <c r="NU27" s="19"/>
      <c r="NV27" s="19"/>
      <c r="NW27" s="19"/>
      <c r="NX27" s="19"/>
      <c r="NY27" s="19"/>
      <c r="NZ27" s="19"/>
      <c r="OA27" s="19"/>
      <c r="OB27" s="19"/>
      <c r="OC27" s="19"/>
      <c r="OD27" s="19"/>
      <c r="OE27" s="19"/>
      <c r="OF27" s="19"/>
      <c r="OG27" s="19"/>
      <c r="OH27" s="19"/>
      <c r="OI27" s="19"/>
      <c r="OJ27" s="19"/>
      <c r="OK27" s="19"/>
      <c r="OL27" s="19"/>
      <c r="OM27" s="19"/>
      <c r="ON27" s="19"/>
      <c r="OO27" s="19"/>
      <c r="OP27" s="19"/>
      <c r="OQ27" s="19"/>
      <c r="OR27" s="19"/>
      <c r="OS27" s="19"/>
      <c r="OT27" s="19"/>
      <c r="OU27" s="19"/>
      <c r="OV27" s="19"/>
      <c r="OW27" s="19"/>
      <c r="OX27" s="19"/>
      <c r="OY27" s="19"/>
      <c r="OZ27" s="19"/>
      <c r="PA27" s="19"/>
    </row>
    <row r="28" spans="1:417" ht="127.5" customHeight="1">
      <c r="A28" s="66"/>
      <c r="B28" s="66"/>
      <c r="C28" s="66"/>
      <c r="D28" s="66"/>
      <c r="E28" s="66"/>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c r="IV28" s="17"/>
      <c r="IW28" s="17"/>
      <c r="IX28" s="17"/>
      <c r="IY28" s="17"/>
      <c r="IZ28" s="17"/>
      <c r="JA28" s="17"/>
      <c r="JB28" s="17"/>
      <c r="JC28" s="17"/>
      <c r="JD28" s="17"/>
      <c r="JE28" s="17"/>
      <c r="JF28" s="17"/>
      <c r="JG28" s="17"/>
      <c r="JH28" s="17"/>
      <c r="JI28" s="17"/>
      <c r="JJ28" s="17"/>
      <c r="JK28" s="17"/>
      <c r="JL28" s="17"/>
      <c r="JM28" s="17"/>
      <c r="JN28" s="17"/>
      <c r="JO28" s="17"/>
      <c r="JP28" s="17"/>
      <c r="JQ28" s="17"/>
      <c r="JR28" s="17"/>
      <c r="JS28" s="17"/>
      <c r="JT28" s="17"/>
      <c r="JU28" s="17"/>
      <c r="JV28" s="17"/>
      <c r="JW28" s="17"/>
      <c r="JX28" s="17"/>
      <c r="JY28" s="17"/>
      <c r="JZ28" s="17"/>
      <c r="KA28" s="17"/>
      <c r="KB28" s="17"/>
      <c r="KC28" s="17"/>
      <c r="KD28" s="17"/>
      <c r="KE28" s="17"/>
      <c r="KF28" s="17"/>
      <c r="KG28" s="17"/>
      <c r="KH28" s="17"/>
      <c r="KI28" s="17"/>
      <c r="KJ28" s="17"/>
      <c r="KK28" s="17"/>
      <c r="KL28" s="17"/>
      <c r="KM28" s="17"/>
      <c r="KN28" s="17"/>
      <c r="KO28" s="17"/>
      <c r="KP28" s="17"/>
      <c r="KQ28" s="17"/>
      <c r="KR28" s="17"/>
      <c r="KS28" s="17"/>
      <c r="KT28" s="17"/>
      <c r="KU28" s="17"/>
      <c r="KV28" s="17"/>
      <c r="KW28" s="17"/>
      <c r="KX28" s="17"/>
      <c r="KY28" s="17"/>
      <c r="KZ28" s="17"/>
      <c r="LA28" s="17"/>
      <c r="LB28" s="17"/>
      <c r="LC28" s="17"/>
      <c r="LD28" s="17"/>
      <c r="LE28" s="17"/>
      <c r="LF28" s="17"/>
      <c r="LG28" s="17"/>
      <c r="LH28" s="17"/>
      <c r="LI28" s="17"/>
      <c r="LJ28" s="17"/>
      <c r="LK28" s="17"/>
      <c r="LL28" s="17"/>
      <c r="LM28" s="17"/>
      <c r="LN28" s="17"/>
      <c r="LO28" s="17"/>
      <c r="LP28" s="17"/>
      <c r="LQ28" s="17"/>
      <c r="LR28" s="17"/>
      <c r="LS28" s="17"/>
      <c r="LT28" s="17"/>
      <c r="LU28" s="17"/>
      <c r="LV28" s="17"/>
      <c r="LW28" s="17"/>
      <c r="LX28" s="17"/>
      <c r="LY28" s="17"/>
      <c r="LZ28" s="17"/>
      <c r="MA28" s="17"/>
      <c r="MB28" s="17"/>
      <c r="MC28" s="17"/>
      <c r="MD28" s="17"/>
      <c r="ME28" s="17"/>
      <c r="MF28" s="17"/>
      <c r="MG28" s="17"/>
      <c r="MH28" s="17"/>
      <c r="MI28" s="17"/>
      <c r="MJ28" s="17"/>
      <c r="MK28" s="17"/>
      <c r="ML28" s="17"/>
      <c r="MM28" s="17"/>
      <c r="MN28" s="17"/>
      <c r="MO28" s="17"/>
      <c r="MP28" s="17"/>
      <c r="MQ28" s="17"/>
      <c r="MR28" s="17"/>
      <c r="MS28" s="17"/>
      <c r="MT28" s="17"/>
      <c r="MU28" s="17"/>
      <c r="MV28" s="17"/>
      <c r="MW28" s="17"/>
      <c r="MX28" s="17"/>
      <c r="MY28" s="17"/>
      <c r="MZ28" s="17"/>
      <c r="NA28" s="17"/>
      <c r="NB28" s="17"/>
      <c r="NC28" s="17"/>
      <c r="ND28" s="17"/>
      <c r="NE28" s="17"/>
      <c r="NF28" s="17"/>
      <c r="NG28" s="17"/>
      <c r="NH28" s="17"/>
      <c r="NI28" s="17"/>
      <c r="NJ28" s="17"/>
      <c r="NK28" s="17"/>
      <c r="NL28" s="17"/>
      <c r="NM28" s="17"/>
      <c r="NN28" s="17"/>
      <c r="NO28" s="17"/>
      <c r="NP28" s="17"/>
      <c r="NQ28" s="17"/>
      <c r="NR28" s="17"/>
      <c r="NS28" s="17"/>
      <c r="NT28" s="17"/>
      <c r="NU28" s="17"/>
      <c r="NV28" s="17"/>
      <c r="NW28" s="17"/>
      <c r="NX28" s="17"/>
      <c r="NY28" s="17"/>
      <c r="NZ28" s="17"/>
      <c r="OA28" s="17"/>
      <c r="OB28" s="17"/>
      <c r="OC28" s="17"/>
      <c r="OD28" s="17"/>
      <c r="OE28" s="17"/>
      <c r="OF28" s="17"/>
      <c r="OG28" s="17"/>
      <c r="OH28" s="17"/>
      <c r="OI28" s="17"/>
      <c r="OJ28" s="17"/>
      <c r="OK28" s="17"/>
      <c r="OL28" s="17"/>
      <c r="OM28" s="17"/>
      <c r="ON28" s="17"/>
      <c r="OO28" s="17"/>
      <c r="OP28" s="17"/>
      <c r="OQ28" s="17"/>
      <c r="OR28" s="17"/>
      <c r="OS28" s="17"/>
      <c r="OT28" s="17"/>
      <c r="OU28" s="17"/>
      <c r="OV28" s="17"/>
      <c r="OW28" s="17"/>
      <c r="OX28" s="17"/>
      <c r="OY28" s="17"/>
      <c r="OZ28" s="17"/>
      <c r="PA28" s="17"/>
    </row>
    <row r="29" spans="1:417" ht="18">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c r="KX29" s="17"/>
      <c r="KY29" s="17"/>
      <c r="KZ29" s="17"/>
      <c r="LA29" s="17"/>
      <c r="LB29" s="17"/>
      <c r="LC29" s="17"/>
      <c r="LD29" s="17"/>
      <c r="LE29" s="17"/>
      <c r="LF29" s="17"/>
      <c r="LG29" s="17"/>
      <c r="LH29" s="17"/>
      <c r="LI29" s="17"/>
      <c r="LJ29" s="17"/>
      <c r="LK29" s="17"/>
      <c r="LL29" s="17"/>
      <c r="LM29" s="17"/>
      <c r="LN29" s="17"/>
      <c r="LO29" s="17"/>
      <c r="LP29" s="17"/>
      <c r="LQ29" s="17"/>
      <c r="LR29" s="17"/>
      <c r="LS29" s="17"/>
      <c r="LT29" s="17"/>
      <c r="LU29" s="17"/>
      <c r="LV29" s="17"/>
      <c r="LW29" s="17"/>
      <c r="LX29" s="17"/>
      <c r="LY29" s="17"/>
      <c r="LZ29" s="17"/>
      <c r="MA29" s="17"/>
      <c r="MB29" s="17"/>
      <c r="MC29" s="17"/>
      <c r="MD29" s="17"/>
      <c r="ME29" s="17"/>
      <c r="MF29" s="17"/>
      <c r="MG29" s="17"/>
      <c r="MH29" s="17"/>
      <c r="MI29" s="17"/>
      <c r="MJ29" s="17"/>
      <c r="MK29" s="17"/>
      <c r="ML29" s="17"/>
      <c r="MM29" s="17"/>
      <c r="MN29" s="17"/>
      <c r="MO29" s="17"/>
      <c r="MP29" s="17"/>
      <c r="MQ29" s="17"/>
      <c r="MR29" s="17"/>
      <c r="MS29" s="17"/>
      <c r="MT29" s="17"/>
      <c r="MU29" s="17"/>
      <c r="MV29" s="17"/>
      <c r="MW29" s="17"/>
      <c r="MX29" s="17"/>
      <c r="MY29" s="17"/>
      <c r="MZ29" s="17"/>
      <c r="NA29" s="17"/>
      <c r="NB29" s="17"/>
      <c r="NC29" s="17"/>
      <c r="ND29" s="17"/>
      <c r="NE29" s="17"/>
      <c r="NF29" s="17"/>
      <c r="NG29" s="17"/>
      <c r="NH29" s="17"/>
      <c r="NI29" s="17"/>
      <c r="NJ29" s="17"/>
      <c r="NK29" s="17"/>
      <c r="NL29" s="17"/>
      <c r="NM29" s="17"/>
      <c r="NN29" s="17"/>
      <c r="NO29" s="17"/>
      <c r="NP29" s="17"/>
      <c r="NQ29" s="17"/>
      <c r="NR29" s="17"/>
      <c r="NS29" s="17"/>
      <c r="NT29" s="17"/>
      <c r="NU29" s="17"/>
      <c r="NV29" s="17"/>
      <c r="NW29" s="17"/>
      <c r="NX29" s="17"/>
      <c r="NY29" s="17"/>
      <c r="NZ29" s="17"/>
      <c r="OA29" s="17"/>
      <c r="OB29" s="17"/>
      <c r="OC29" s="17"/>
      <c r="OD29" s="17"/>
      <c r="OE29" s="17"/>
      <c r="OF29" s="17"/>
      <c r="OG29" s="17"/>
      <c r="OH29" s="17"/>
      <c r="OI29" s="17"/>
      <c r="OJ29" s="17"/>
      <c r="OK29" s="17"/>
      <c r="OL29" s="17"/>
      <c r="OM29" s="17"/>
      <c r="ON29" s="17"/>
      <c r="OO29" s="17"/>
      <c r="OP29" s="17"/>
      <c r="OQ29" s="17"/>
      <c r="OR29" s="17"/>
      <c r="OS29" s="17"/>
      <c r="OT29" s="17"/>
      <c r="OU29" s="17"/>
      <c r="OV29" s="17"/>
      <c r="OW29" s="17"/>
      <c r="OX29" s="17"/>
      <c r="OY29" s="17"/>
      <c r="OZ29" s="17"/>
      <c r="PA29" s="17"/>
    </row>
    <row r="30" spans="1:417" ht="18">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c r="MR30" s="17"/>
      <c r="MS30" s="17"/>
      <c r="MT30" s="17"/>
      <c r="MU30" s="17"/>
      <c r="MV30" s="17"/>
      <c r="MW30" s="17"/>
      <c r="MX30" s="17"/>
      <c r="MY30" s="17"/>
      <c r="MZ30" s="17"/>
      <c r="NA30" s="17"/>
      <c r="NB30" s="17"/>
      <c r="NC30" s="17"/>
      <c r="ND30" s="17"/>
      <c r="NE30" s="17"/>
      <c r="NF30" s="17"/>
      <c r="NG30" s="17"/>
      <c r="NH30" s="17"/>
      <c r="NI30" s="17"/>
      <c r="NJ30" s="17"/>
      <c r="NK30" s="17"/>
      <c r="NL30" s="17"/>
      <c r="NM30" s="17"/>
      <c r="NN30" s="17"/>
      <c r="NO30" s="17"/>
      <c r="NP30" s="17"/>
      <c r="NQ30" s="17"/>
      <c r="NR30" s="17"/>
      <c r="NS30" s="17"/>
      <c r="NT30" s="17"/>
      <c r="NU30" s="17"/>
      <c r="NV30" s="17"/>
      <c r="NW30" s="17"/>
      <c r="NX30" s="17"/>
      <c r="NY30" s="17"/>
      <c r="NZ30" s="17"/>
      <c r="OA30" s="17"/>
      <c r="OB30" s="17"/>
      <c r="OC30" s="17"/>
      <c r="OD30" s="17"/>
      <c r="OE30" s="17"/>
      <c r="OF30" s="17"/>
      <c r="OG30" s="17"/>
      <c r="OH30" s="17"/>
      <c r="OI30" s="17"/>
      <c r="OJ30" s="17"/>
      <c r="OK30" s="17"/>
      <c r="OL30" s="17"/>
      <c r="OM30" s="17"/>
      <c r="ON30" s="17"/>
      <c r="OO30" s="17"/>
      <c r="OP30" s="17"/>
      <c r="OQ30" s="17"/>
      <c r="OR30" s="17"/>
      <c r="OS30" s="17"/>
      <c r="OT30" s="17"/>
      <c r="OU30" s="17"/>
      <c r="OV30" s="17"/>
      <c r="OW30" s="17"/>
      <c r="OX30" s="17"/>
      <c r="OY30" s="17"/>
      <c r="OZ30" s="17"/>
      <c r="PA30" s="17"/>
    </row>
    <row r="31" spans="1:417" ht="18">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c r="IV31" s="17"/>
      <c r="IW31" s="17"/>
      <c r="IX31" s="17"/>
      <c r="IY31" s="17"/>
      <c r="IZ31" s="17"/>
      <c r="JA31" s="17"/>
      <c r="JB31" s="17"/>
      <c r="JC31" s="17"/>
      <c r="JD31" s="17"/>
      <c r="JE31" s="17"/>
      <c r="JF31" s="17"/>
      <c r="JG31" s="17"/>
      <c r="JH31" s="17"/>
      <c r="JI31" s="17"/>
      <c r="JJ31" s="17"/>
      <c r="JK31" s="17"/>
      <c r="JL31" s="17"/>
      <c r="JM31" s="17"/>
      <c r="JN31" s="17"/>
      <c r="JO31" s="17"/>
      <c r="JP31" s="17"/>
      <c r="JQ31" s="17"/>
      <c r="JR31" s="17"/>
      <c r="JS31" s="17"/>
      <c r="JT31" s="17"/>
      <c r="JU31" s="17"/>
      <c r="JV31" s="17"/>
      <c r="JW31" s="17"/>
      <c r="JX31" s="17"/>
      <c r="JY31" s="17"/>
      <c r="JZ31" s="17"/>
      <c r="KA31" s="17"/>
      <c r="KB31" s="17"/>
      <c r="KC31" s="17"/>
      <c r="KD31" s="17"/>
      <c r="KE31" s="17"/>
      <c r="KF31" s="17"/>
      <c r="KG31" s="17"/>
      <c r="KH31" s="17"/>
      <c r="KI31" s="17"/>
      <c r="KJ31" s="17"/>
      <c r="KK31" s="17"/>
      <c r="KL31" s="17"/>
      <c r="KM31" s="17"/>
      <c r="KN31" s="17"/>
      <c r="KO31" s="17"/>
      <c r="KP31" s="17"/>
      <c r="KQ31" s="17"/>
      <c r="KR31" s="17"/>
      <c r="KS31" s="17"/>
      <c r="KT31" s="17"/>
      <c r="KU31" s="17"/>
      <c r="KV31" s="17"/>
      <c r="KW31" s="17"/>
      <c r="KX31" s="17"/>
      <c r="KY31" s="17"/>
      <c r="KZ31" s="17"/>
      <c r="LA31" s="17"/>
      <c r="LB31" s="17"/>
      <c r="LC31" s="17"/>
      <c r="LD31" s="17"/>
      <c r="LE31" s="17"/>
      <c r="LF31" s="17"/>
      <c r="LG31" s="17"/>
      <c r="LH31" s="17"/>
      <c r="LI31" s="17"/>
      <c r="LJ31" s="17"/>
      <c r="LK31" s="17"/>
      <c r="LL31" s="17"/>
      <c r="LM31" s="17"/>
      <c r="LN31" s="17"/>
      <c r="LO31" s="17"/>
      <c r="LP31" s="17"/>
      <c r="LQ31" s="17"/>
      <c r="LR31" s="17"/>
      <c r="LS31" s="17"/>
      <c r="LT31" s="17"/>
      <c r="LU31" s="17"/>
      <c r="LV31" s="17"/>
      <c r="LW31" s="17"/>
      <c r="LX31" s="17"/>
      <c r="LY31" s="17"/>
      <c r="LZ31" s="17"/>
      <c r="MA31" s="17"/>
      <c r="MB31" s="17"/>
      <c r="MC31" s="17"/>
      <c r="MD31" s="17"/>
      <c r="ME31" s="17"/>
      <c r="MF31" s="17"/>
      <c r="MG31" s="17"/>
      <c r="MH31" s="17"/>
      <c r="MI31" s="17"/>
      <c r="MJ31" s="17"/>
      <c r="MK31" s="17"/>
      <c r="ML31" s="17"/>
      <c r="MM31" s="17"/>
      <c r="MN31" s="17"/>
      <c r="MO31" s="17"/>
      <c r="MP31" s="17"/>
      <c r="MQ31" s="17"/>
      <c r="MR31" s="17"/>
      <c r="MS31" s="17"/>
      <c r="MT31" s="17"/>
      <c r="MU31" s="17"/>
      <c r="MV31" s="17"/>
      <c r="MW31" s="17"/>
      <c r="MX31" s="17"/>
      <c r="MY31" s="17"/>
      <c r="MZ31" s="17"/>
      <c r="NA31" s="17"/>
      <c r="NB31" s="17"/>
      <c r="NC31" s="17"/>
      <c r="ND31" s="17"/>
      <c r="NE31" s="17"/>
      <c r="NF31" s="17"/>
      <c r="NG31" s="17"/>
      <c r="NH31" s="17"/>
      <c r="NI31" s="17"/>
      <c r="NJ31" s="17"/>
      <c r="NK31" s="17"/>
      <c r="NL31" s="17"/>
      <c r="NM31" s="17"/>
      <c r="NN31" s="17"/>
      <c r="NO31" s="17"/>
      <c r="NP31" s="17"/>
      <c r="NQ31" s="17"/>
      <c r="NR31" s="17"/>
      <c r="NS31" s="17"/>
      <c r="NT31" s="17"/>
      <c r="NU31" s="17"/>
      <c r="NV31" s="17"/>
      <c r="NW31" s="17"/>
      <c r="NX31" s="17"/>
      <c r="NY31" s="17"/>
      <c r="NZ31" s="17"/>
      <c r="OA31" s="17"/>
      <c r="OB31" s="17"/>
      <c r="OC31" s="17"/>
      <c r="OD31" s="17"/>
      <c r="OE31" s="17"/>
      <c r="OF31" s="17"/>
      <c r="OG31" s="17"/>
      <c r="OH31" s="17"/>
      <c r="OI31" s="17"/>
      <c r="OJ31" s="17"/>
      <c r="OK31" s="17"/>
      <c r="OL31" s="17"/>
      <c r="OM31" s="17"/>
      <c r="ON31" s="17"/>
      <c r="OO31" s="17"/>
      <c r="OP31" s="17"/>
      <c r="OQ31" s="17"/>
      <c r="OR31" s="17"/>
      <c r="OS31" s="17"/>
      <c r="OT31" s="17"/>
      <c r="OU31" s="17"/>
      <c r="OV31" s="17"/>
      <c r="OW31" s="17"/>
      <c r="OX31" s="17"/>
      <c r="OY31" s="17"/>
      <c r="OZ31" s="17"/>
      <c r="PA31" s="17"/>
    </row>
    <row r="32" spans="1:417" ht="18">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c r="IV32" s="17"/>
      <c r="IW32" s="17"/>
      <c r="IX32" s="17"/>
      <c r="IY32" s="17"/>
      <c r="IZ32" s="17"/>
      <c r="JA32" s="17"/>
      <c r="JB32" s="17"/>
      <c r="JC32" s="17"/>
      <c r="JD32" s="17"/>
      <c r="JE32" s="17"/>
      <c r="JF32" s="17"/>
      <c r="JG32" s="17"/>
      <c r="JH32" s="17"/>
      <c r="JI32" s="17"/>
      <c r="JJ32" s="17"/>
      <c r="JK32" s="17"/>
      <c r="JL32" s="17"/>
      <c r="JM32" s="17"/>
      <c r="JN32" s="17"/>
      <c r="JO32" s="17"/>
      <c r="JP32" s="17"/>
      <c r="JQ32" s="17"/>
      <c r="JR32" s="17"/>
      <c r="JS32" s="17"/>
      <c r="JT32" s="17"/>
      <c r="JU32" s="17"/>
      <c r="JV32" s="17"/>
      <c r="JW32" s="17"/>
      <c r="JX32" s="17"/>
      <c r="JY32" s="17"/>
      <c r="JZ32" s="17"/>
      <c r="KA32" s="17"/>
      <c r="KB32" s="17"/>
      <c r="KC32" s="17"/>
      <c r="KD32" s="17"/>
      <c r="KE32" s="17"/>
      <c r="KF32" s="17"/>
      <c r="KG32" s="17"/>
      <c r="KH32" s="17"/>
      <c r="KI32" s="17"/>
      <c r="KJ32" s="17"/>
      <c r="KK32" s="17"/>
      <c r="KL32" s="17"/>
      <c r="KM32" s="17"/>
      <c r="KN32" s="17"/>
      <c r="KO32" s="17"/>
      <c r="KP32" s="17"/>
      <c r="KQ32" s="17"/>
      <c r="KR32" s="17"/>
      <c r="KS32" s="17"/>
      <c r="KT32" s="17"/>
      <c r="KU32" s="17"/>
      <c r="KV32" s="17"/>
      <c r="KW32" s="17"/>
      <c r="KX32" s="17"/>
      <c r="KY32" s="17"/>
      <c r="KZ32" s="17"/>
      <c r="LA32" s="17"/>
      <c r="LB32" s="17"/>
      <c r="LC32" s="17"/>
      <c r="LD32" s="17"/>
      <c r="LE32" s="17"/>
      <c r="LF32" s="17"/>
      <c r="LG32" s="17"/>
      <c r="LH32" s="17"/>
      <c r="LI32" s="17"/>
      <c r="LJ32" s="17"/>
      <c r="LK32" s="17"/>
      <c r="LL32" s="17"/>
      <c r="LM32" s="17"/>
      <c r="LN32" s="17"/>
      <c r="LO32" s="17"/>
      <c r="LP32" s="17"/>
      <c r="LQ32" s="17"/>
      <c r="LR32" s="17"/>
      <c r="LS32" s="17"/>
      <c r="LT32" s="17"/>
      <c r="LU32" s="17"/>
      <c r="LV32" s="17"/>
      <c r="LW32" s="17"/>
      <c r="LX32" s="17"/>
      <c r="LY32" s="17"/>
      <c r="LZ32" s="17"/>
      <c r="MA32" s="17"/>
      <c r="MB32" s="17"/>
      <c r="MC32" s="17"/>
      <c r="MD32" s="17"/>
      <c r="ME32" s="17"/>
      <c r="MF32" s="17"/>
      <c r="MG32" s="17"/>
      <c r="MH32" s="17"/>
      <c r="MI32" s="17"/>
      <c r="MJ32" s="17"/>
      <c r="MK32" s="17"/>
      <c r="ML32" s="17"/>
      <c r="MM32" s="17"/>
      <c r="MN32" s="17"/>
      <c r="MO32" s="17"/>
      <c r="MP32" s="17"/>
      <c r="MQ32" s="17"/>
      <c r="MR32" s="17"/>
      <c r="MS32" s="17"/>
      <c r="MT32" s="17"/>
      <c r="MU32" s="17"/>
      <c r="MV32" s="17"/>
      <c r="MW32" s="17"/>
      <c r="MX32" s="17"/>
      <c r="MY32" s="17"/>
      <c r="MZ32" s="17"/>
      <c r="NA32" s="17"/>
      <c r="NB32" s="17"/>
      <c r="NC32" s="17"/>
      <c r="ND32" s="17"/>
      <c r="NE32" s="17"/>
      <c r="NF32" s="17"/>
      <c r="NG32" s="17"/>
      <c r="NH32" s="17"/>
      <c r="NI32" s="17"/>
      <c r="NJ32" s="17"/>
      <c r="NK32" s="17"/>
      <c r="NL32" s="17"/>
      <c r="NM32" s="17"/>
      <c r="NN32" s="17"/>
      <c r="NO32" s="17"/>
      <c r="NP32" s="17"/>
      <c r="NQ32" s="17"/>
      <c r="NR32" s="17"/>
      <c r="NS32" s="17"/>
      <c r="NT32" s="17"/>
      <c r="NU32" s="17"/>
      <c r="NV32" s="17"/>
      <c r="NW32" s="17"/>
      <c r="NX32" s="17"/>
      <c r="NY32" s="17"/>
      <c r="NZ32" s="17"/>
      <c r="OA32" s="17"/>
      <c r="OB32" s="17"/>
      <c r="OC32" s="17"/>
      <c r="OD32" s="17"/>
      <c r="OE32" s="17"/>
      <c r="OF32" s="17"/>
      <c r="OG32" s="17"/>
      <c r="OH32" s="17"/>
      <c r="OI32" s="17"/>
      <c r="OJ32" s="17"/>
      <c r="OK32" s="17"/>
      <c r="OL32" s="17"/>
      <c r="OM32" s="17"/>
      <c r="ON32" s="17"/>
      <c r="OO32" s="17"/>
      <c r="OP32" s="17"/>
      <c r="OQ32" s="17"/>
      <c r="OR32" s="17"/>
      <c r="OS32" s="17"/>
      <c r="OT32" s="17"/>
      <c r="OU32" s="17"/>
      <c r="OV32" s="17"/>
      <c r="OW32" s="17"/>
      <c r="OX32" s="17"/>
      <c r="OY32" s="17"/>
      <c r="OZ32" s="17"/>
      <c r="PA32" s="17"/>
    </row>
    <row r="33" spans="7:417" ht="18">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c r="IV33" s="17"/>
      <c r="IW33" s="17"/>
      <c r="IX33" s="17"/>
      <c r="IY33" s="17"/>
      <c r="IZ33" s="17"/>
      <c r="JA33" s="17"/>
      <c r="JB33" s="17"/>
      <c r="JC33" s="17"/>
      <c r="JD33" s="17"/>
      <c r="JE33" s="17"/>
      <c r="JF33" s="17"/>
      <c r="JG33" s="17"/>
      <c r="JH33" s="17"/>
      <c r="JI33" s="17"/>
      <c r="JJ33" s="17"/>
      <c r="JK33" s="17"/>
      <c r="JL33" s="17"/>
      <c r="JM33" s="17"/>
      <c r="JN33" s="17"/>
      <c r="JO33" s="17"/>
      <c r="JP33" s="17"/>
      <c r="JQ33" s="17"/>
      <c r="JR33" s="17"/>
      <c r="JS33" s="17"/>
      <c r="JT33" s="17"/>
      <c r="JU33" s="17"/>
      <c r="JV33" s="17"/>
      <c r="JW33" s="17"/>
      <c r="JX33" s="17"/>
      <c r="JY33" s="17"/>
      <c r="JZ33" s="17"/>
      <c r="KA33" s="17"/>
      <c r="KB33" s="17"/>
      <c r="KC33" s="17"/>
      <c r="KD33" s="17"/>
      <c r="KE33" s="17"/>
      <c r="KF33" s="17"/>
      <c r="KG33" s="17"/>
      <c r="KH33" s="17"/>
      <c r="KI33" s="17"/>
      <c r="KJ33" s="17"/>
      <c r="KK33" s="17"/>
      <c r="KL33" s="17"/>
      <c r="KM33" s="17"/>
      <c r="KN33" s="17"/>
      <c r="KO33" s="17"/>
      <c r="KP33" s="17"/>
      <c r="KQ33" s="17"/>
      <c r="KR33" s="17"/>
      <c r="KS33" s="17"/>
      <c r="KT33" s="17"/>
      <c r="KU33" s="17"/>
      <c r="KV33" s="17"/>
      <c r="KW33" s="17"/>
      <c r="KX33" s="17"/>
      <c r="KY33" s="17"/>
      <c r="KZ33" s="17"/>
      <c r="LA33" s="17"/>
      <c r="LB33" s="17"/>
      <c r="LC33" s="17"/>
      <c r="LD33" s="17"/>
      <c r="LE33" s="17"/>
      <c r="LF33" s="17"/>
      <c r="LG33" s="17"/>
      <c r="LH33" s="17"/>
      <c r="LI33" s="17"/>
      <c r="LJ33" s="17"/>
      <c r="LK33" s="17"/>
      <c r="LL33" s="17"/>
      <c r="LM33" s="17"/>
      <c r="LN33" s="17"/>
      <c r="LO33" s="17"/>
      <c r="LP33" s="17"/>
      <c r="LQ33" s="17"/>
      <c r="LR33" s="17"/>
      <c r="LS33" s="17"/>
      <c r="LT33" s="17"/>
      <c r="LU33" s="17"/>
      <c r="LV33" s="17"/>
      <c r="LW33" s="17"/>
      <c r="LX33" s="17"/>
      <c r="LY33" s="17"/>
      <c r="LZ33" s="17"/>
      <c r="MA33" s="17"/>
      <c r="MB33" s="17"/>
      <c r="MC33" s="17"/>
      <c r="MD33" s="17"/>
      <c r="ME33" s="17"/>
      <c r="MF33" s="17"/>
      <c r="MG33" s="17"/>
      <c r="MH33" s="17"/>
      <c r="MI33" s="17"/>
      <c r="MJ33" s="17"/>
      <c r="MK33" s="17"/>
      <c r="ML33" s="17"/>
      <c r="MM33" s="17"/>
      <c r="MN33" s="17"/>
      <c r="MO33" s="17"/>
      <c r="MP33" s="17"/>
      <c r="MQ33" s="17"/>
      <c r="MR33" s="17"/>
      <c r="MS33" s="17"/>
      <c r="MT33" s="17"/>
      <c r="MU33" s="17"/>
      <c r="MV33" s="17"/>
      <c r="MW33" s="17"/>
      <c r="MX33" s="17"/>
      <c r="MY33" s="17"/>
      <c r="MZ33" s="17"/>
      <c r="NA33" s="17"/>
      <c r="NB33" s="17"/>
      <c r="NC33" s="17"/>
      <c r="ND33" s="17"/>
      <c r="NE33" s="17"/>
      <c r="NF33" s="17"/>
      <c r="NG33" s="17"/>
      <c r="NH33" s="17"/>
      <c r="NI33" s="17"/>
      <c r="NJ33" s="17"/>
      <c r="NK33" s="17"/>
      <c r="NL33" s="17"/>
      <c r="NM33" s="17"/>
      <c r="NN33" s="17"/>
      <c r="NO33" s="17"/>
      <c r="NP33" s="17"/>
      <c r="NQ33" s="17"/>
      <c r="NR33" s="17"/>
      <c r="NS33" s="17"/>
      <c r="NT33" s="17"/>
      <c r="NU33" s="17"/>
      <c r="NV33" s="17"/>
      <c r="NW33" s="17"/>
      <c r="NX33" s="17"/>
      <c r="NY33" s="17"/>
      <c r="NZ33" s="17"/>
      <c r="OA33" s="17"/>
      <c r="OB33" s="17"/>
      <c r="OC33" s="17"/>
      <c r="OD33" s="17"/>
      <c r="OE33" s="17"/>
      <c r="OF33" s="17"/>
      <c r="OG33" s="17"/>
      <c r="OH33" s="17"/>
      <c r="OI33" s="17"/>
      <c r="OJ33" s="17"/>
      <c r="OK33" s="17"/>
      <c r="OL33" s="17"/>
      <c r="OM33" s="17"/>
      <c r="ON33" s="17"/>
      <c r="OO33" s="17"/>
      <c r="OP33" s="17"/>
      <c r="OQ33" s="17"/>
      <c r="OR33" s="17"/>
      <c r="OS33" s="17"/>
      <c r="OT33" s="17"/>
      <c r="OU33" s="17"/>
      <c r="OV33" s="17"/>
      <c r="OW33" s="17"/>
      <c r="OX33" s="17"/>
      <c r="OY33" s="17"/>
      <c r="OZ33" s="17"/>
      <c r="PA33" s="17"/>
    </row>
    <row r="34" spans="7:417" ht="18">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c r="IV34" s="17"/>
      <c r="IW34" s="17"/>
      <c r="IX34" s="17"/>
      <c r="IY34" s="17"/>
      <c r="IZ34" s="17"/>
      <c r="JA34" s="17"/>
      <c r="JB34" s="17"/>
      <c r="JC34" s="17"/>
      <c r="JD34" s="17"/>
      <c r="JE34" s="17"/>
      <c r="JF34" s="17"/>
      <c r="JG34" s="17"/>
      <c r="JH34" s="17"/>
      <c r="JI34" s="17"/>
      <c r="JJ34" s="17"/>
      <c r="JK34" s="17"/>
      <c r="JL34" s="17"/>
      <c r="JM34" s="17"/>
      <c r="JN34" s="17"/>
      <c r="JO34" s="17"/>
      <c r="JP34" s="17"/>
      <c r="JQ34" s="17"/>
      <c r="JR34" s="17"/>
      <c r="JS34" s="17"/>
      <c r="JT34" s="17"/>
      <c r="JU34" s="17"/>
      <c r="JV34" s="17"/>
      <c r="JW34" s="17"/>
      <c r="JX34" s="17"/>
      <c r="JY34" s="17"/>
      <c r="JZ34" s="17"/>
      <c r="KA34" s="17"/>
      <c r="KB34" s="17"/>
      <c r="KC34" s="17"/>
      <c r="KD34" s="17"/>
      <c r="KE34" s="17"/>
      <c r="KF34" s="17"/>
      <c r="KG34" s="17"/>
      <c r="KH34" s="17"/>
      <c r="KI34" s="17"/>
      <c r="KJ34" s="17"/>
      <c r="KK34" s="17"/>
      <c r="KL34" s="17"/>
      <c r="KM34" s="17"/>
      <c r="KN34" s="17"/>
      <c r="KO34" s="17"/>
      <c r="KP34" s="17"/>
      <c r="KQ34" s="17"/>
      <c r="KR34" s="17"/>
      <c r="KS34" s="17"/>
      <c r="KT34" s="17"/>
      <c r="KU34" s="17"/>
      <c r="KV34" s="17"/>
      <c r="KW34" s="17"/>
      <c r="KX34" s="17"/>
      <c r="KY34" s="17"/>
      <c r="KZ34" s="17"/>
      <c r="LA34" s="17"/>
      <c r="LB34" s="17"/>
      <c r="LC34" s="17"/>
      <c r="LD34" s="17"/>
      <c r="LE34" s="17"/>
      <c r="LF34" s="17"/>
      <c r="LG34" s="17"/>
      <c r="LH34" s="17"/>
      <c r="LI34" s="17"/>
      <c r="LJ34" s="17"/>
      <c r="LK34" s="17"/>
      <c r="LL34" s="17"/>
      <c r="LM34" s="17"/>
      <c r="LN34" s="17"/>
      <c r="LO34" s="17"/>
      <c r="LP34" s="17"/>
      <c r="LQ34" s="17"/>
      <c r="LR34" s="17"/>
      <c r="LS34" s="17"/>
      <c r="LT34" s="17"/>
      <c r="LU34" s="17"/>
      <c r="LV34" s="17"/>
      <c r="LW34" s="17"/>
      <c r="LX34" s="17"/>
      <c r="LY34" s="17"/>
      <c r="LZ34" s="17"/>
      <c r="MA34" s="17"/>
      <c r="MB34" s="17"/>
      <c r="MC34" s="17"/>
      <c r="MD34" s="17"/>
      <c r="ME34" s="17"/>
      <c r="MF34" s="17"/>
      <c r="MG34" s="17"/>
      <c r="MH34" s="17"/>
      <c r="MI34" s="17"/>
      <c r="MJ34" s="17"/>
      <c r="MK34" s="17"/>
      <c r="ML34" s="17"/>
      <c r="MM34" s="17"/>
      <c r="MN34" s="17"/>
      <c r="MO34" s="17"/>
      <c r="MP34" s="17"/>
      <c r="MQ34" s="17"/>
      <c r="MR34" s="17"/>
      <c r="MS34" s="17"/>
      <c r="MT34" s="17"/>
      <c r="MU34" s="17"/>
      <c r="MV34" s="17"/>
      <c r="MW34" s="17"/>
      <c r="MX34" s="17"/>
      <c r="MY34" s="17"/>
      <c r="MZ34" s="17"/>
      <c r="NA34" s="17"/>
      <c r="NB34" s="17"/>
      <c r="NC34" s="17"/>
      <c r="ND34" s="17"/>
      <c r="NE34" s="17"/>
      <c r="NF34" s="17"/>
      <c r="NG34" s="17"/>
      <c r="NH34" s="17"/>
      <c r="NI34" s="17"/>
      <c r="NJ34" s="17"/>
      <c r="NK34" s="17"/>
      <c r="NL34" s="17"/>
      <c r="NM34" s="17"/>
      <c r="NN34" s="17"/>
      <c r="NO34" s="17"/>
      <c r="NP34" s="17"/>
      <c r="NQ34" s="17"/>
      <c r="NR34" s="17"/>
      <c r="NS34" s="17"/>
      <c r="NT34" s="17"/>
      <c r="NU34" s="17"/>
      <c r="NV34" s="17"/>
      <c r="NW34" s="17"/>
      <c r="NX34" s="17"/>
      <c r="NY34" s="17"/>
      <c r="NZ34" s="17"/>
      <c r="OA34" s="17"/>
      <c r="OB34" s="17"/>
      <c r="OC34" s="17"/>
      <c r="OD34" s="17"/>
      <c r="OE34" s="17"/>
      <c r="OF34" s="17"/>
      <c r="OG34" s="17"/>
      <c r="OH34" s="17"/>
      <c r="OI34" s="17"/>
      <c r="OJ34" s="17"/>
      <c r="OK34" s="17"/>
      <c r="OL34" s="17"/>
      <c r="OM34" s="17"/>
      <c r="ON34" s="17"/>
      <c r="OO34" s="17"/>
      <c r="OP34" s="17"/>
      <c r="OQ34" s="17"/>
      <c r="OR34" s="17"/>
      <c r="OS34" s="17"/>
      <c r="OT34" s="17"/>
      <c r="OU34" s="17"/>
      <c r="OV34" s="17"/>
      <c r="OW34" s="17"/>
      <c r="OX34" s="17"/>
      <c r="OY34" s="17"/>
      <c r="OZ34" s="17"/>
      <c r="PA34" s="17"/>
    </row>
    <row r="35" spans="7:417" ht="18">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c r="IW35" s="17"/>
      <c r="IX35" s="17"/>
      <c r="IY35" s="17"/>
      <c r="IZ35" s="17"/>
      <c r="JA35" s="17"/>
      <c r="JB35" s="17"/>
      <c r="JC35" s="17"/>
      <c r="JD35" s="17"/>
      <c r="JE35" s="17"/>
      <c r="JF35" s="17"/>
      <c r="JG35" s="17"/>
      <c r="JH35" s="17"/>
      <c r="JI35" s="17"/>
      <c r="JJ35" s="17"/>
      <c r="JK35" s="17"/>
      <c r="JL35" s="17"/>
      <c r="JM35" s="17"/>
      <c r="JN35" s="17"/>
      <c r="JO35" s="17"/>
      <c r="JP35" s="17"/>
      <c r="JQ35" s="17"/>
      <c r="JR35" s="17"/>
      <c r="JS35" s="17"/>
      <c r="JT35" s="17"/>
      <c r="JU35" s="17"/>
      <c r="JV35" s="17"/>
      <c r="JW35" s="17"/>
      <c r="JX35" s="17"/>
      <c r="JY35" s="17"/>
      <c r="JZ35" s="17"/>
      <c r="KA35" s="17"/>
      <c r="KB35" s="17"/>
      <c r="KC35" s="17"/>
      <c r="KD35" s="17"/>
      <c r="KE35" s="17"/>
      <c r="KF35" s="17"/>
      <c r="KG35" s="17"/>
      <c r="KH35" s="17"/>
      <c r="KI35" s="17"/>
      <c r="KJ35" s="17"/>
      <c r="KK35" s="17"/>
      <c r="KL35" s="17"/>
      <c r="KM35" s="17"/>
      <c r="KN35" s="17"/>
      <c r="KO35" s="17"/>
      <c r="KP35" s="17"/>
      <c r="KQ35" s="17"/>
      <c r="KR35" s="17"/>
      <c r="KS35" s="17"/>
      <c r="KT35" s="17"/>
      <c r="KU35" s="17"/>
      <c r="KV35" s="17"/>
      <c r="KW35" s="17"/>
      <c r="KX35" s="17"/>
      <c r="KY35" s="17"/>
      <c r="KZ35" s="17"/>
      <c r="LA35" s="17"/>
      <c r="LB35" s="17"/>
      <c r="LC35" s="17"/>
      <c r="LD35" s="17"/>
      <c r="LE35" s="17"/>
      <c r="LF35" s="17"/>
      <c r="LG35" s="17"/>
      <c r="LH35" s="17"/>
      <c r="LI35" s="17"/>
      <c r="LJ35" s="17"/>
      <c r="LK35" s="17"/>
      <c r="LL35" s="17"/>
      <c r="LM35" s="17"/>
      <c r="LN35" s="17"/>
      <c r="LO35" s="17"/>
      <c r="LP35" s="17"/>
      <c r="LQ35" s="17"/>
      <c r="LR35" s="17"/>
      <c r="LS35" s="17"/>
      <c r="LT35" s="17"/>
      <c r="LU35" s="17"/>
      <c r="LV35" s="17"/>
      <c r="LW35" s="17"/>
      <c r="LX35" s="17"/>
      <c r="LY35" s="17"/>
      <c r="LZ35" s="17"/>
      <c r="MA35" s="17"/>
      <c r="MB35" s="17"/>
      <c r="MC35" s="17"/>
      <c r="MD35" s="17"/>
      <c r="ME35" s="17"/>
      <c r="MF35" s="17"/>
      <c r="MG35" s="17"/>
      <c r="MH35" s="17"/>
      <c r="MI35" s="17"/>
      <c r="MJ35" s="17"/>
      <c r="MK35" s="17"/>
      <c r="ML35" s="17"/>
      <c r="MM35" s="17"/>
      <c r="MN35" s="17"/>
      <c r="MO35" s="17"/>
      <c r="MP35" s="17"/>
      <c r="MQ35" s="17"/>
      <c r="MR35" s="17"/>
      <c r="MS35" s="17"/>
      <c r="MT35" s="17"/>
      <c r="MU35" s="17"/>
      <c r="MV35" s="17"/>
      <c r="MW35" s="17"/>
      <c r="MX35" s="17"/>
      <c r="MY35" s="17"/>
      <c r="MZ35" s="17"/>
      <c r="NA35" s="17"/>
      <c r="NB35" s="17"/>
      <c r="NC35" s="17"/>
      <c r="ND35" s="17"/>
      <c r="NE35" s="17"/>
      <c r="NF35" s="17"/>
      <c r="NG35" s="17"/>
      <c r="NH35" s="17"/>
      <c r="NI35" s="17"/>
      <c r="NJ35" s="17"/>
      <c r="NK35" s="17"/>
      <c r="NL35" s="17"/>
      <c r="NM35" s="17"/>
      <c r="NN35" s="17"/>
      <c r="NO35" s="17"/>
      <c r="NP35" s="17"/>
      <c r="NQ35" s="17"/>
      <c r="NR35" s="17"/>
      <c r="NS35" s="17"/>
      <c r="NT35" s="17"/>
      <c r="NU35" s="17"/>
      <c r="NV35" s="17"/>
      <c r="NW35" s="17"/>
      <c r="NX35" s="17"/>
      <c r="NY35" s="17"/>
      <c r="NZ35" s="17"/>
      <c r="OA35" s="17"/>
      <c r="OB35" s="17"/>
      <c r="OC35" s="17"/>
      <c r="OD35" s="17"/>
      <c r="OE35" s="17"/>
      <c r="OF35" s="17"/>
      <c r="OG35" s="17"/>
      <c r="OH35" s="17"/>
      <c r="OI35" s="17"/>
      <c r="OJ35" s="17"/>
      <c r="OK35" s="17"/>
      <c r="OL35" s="17"/>
      <c r="OM35" s="17"/>
      <c r="ON35" s="17"/>
      <c r="OO35" s="17"/>
      <c r="OP35" s="17"/>
      <c r="OQ35" s="17"/>
      <c r="OR35" s="17"/>
      <c r="OS35" s="17"/>
      <c r="OT35" s="17"/>
      <c r="OU35" s="17"/>
      <c r="OV35" s="17"/>
      <c r="OW35" s="17"/>
      <c r="OX35" s="17"/>
      <c r="OY35" s="17"/>
      <c r="OZ35" s="17"/>
      <c r="PA35" s="17"/>
    </row>
    <row r="36" spans="7:417" ht="18">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c r="IX36" s="17"/>
      <c r="IY36" s="17"/>
      <c r="IZ36" s="17"/>
      <c r="JA36" s="17"/>
      <c r="JB36" s="17"/>
      <c r="JC36" s="17"/>
      <c r="JD36" s="17"/>
      <c r="JE36" s="17"/>
      <c r="JF36" s="17"/>
      <c r="JG36" s="17"/>
      <c r="JH36" s="17"/>
      <c r="JI36" s="17"/>
      <c r="JJ36" s="17"/>
      <c r="JK36" s="17"/>
      <c r="JL36" s="17"/>
      <c r="JM36" s="17"/>
      <c r="JN36" s="17"/>
      <c r="JO36" s="17"/>
      <c r="JP36" s="17"/>
      <c r="JQ36" s="17"/>
      <c r="JR36" s="17"/>
      <c r="JS36" s="17"/>
      <c r="JT36" s="17"/>
      <c r="JU36" s="17"/>
      <c r="JV36" s="17"/>
      <c r="JW36" s="17"/>
      <c r="JX36" s="17"/>
      <c r="JY36" s="17"/>
      <c r="JZ36" s="17"/>
      <c r="KA36" s="17"/>
      <c r="KB36" s="17"/>
      <c r="KC36" s="17"/>
      <c r="KD36" s="17"/>
      <c r="KE36" s="17"/>
      <c r="KF36" s="17"/>
      <c r="KG36" s="17"/>
      <c r="KH36" s="17"/>
      <c r="KI36" s="17"/>
      <c r="KJ36" s="17"/>
      <c r="KK36" s="17"/>
      <c r="KL36" s="17"/>
      <c r="KM36" s="17"/>
      <c r="KN36" s="17"/>
      <c r="KO36" s="17"/>
      <c r="KP36" s="17"/>
      <c r="KQ36" s="17"/>
      <c r="KR36" s="17"/>
      <c r="KS36" s="17"/>
      <c r="KT36" s="17"/>
      <c r="KU36" s="17"/>
      <c r="KV36" s="17"/>
      <c r="KW36" s="17"/>
      <c r="KX36" s="17"/>
      <c r="KY36" s="17"/>
      <c r="KZ36" s="17"/>
      <c r="LA36" s="17"/>
      <c r="LB36" s="17"/>
      <c r="LC36" s="17"/>
      <c r="LD36" s="17"/>
      <c r="LE36" s="17"/>
      <c r="LF36" s="17"/>
      <c r="LG36" s="17"/>
      <c r="LH36" s="17"/>
      <c r="LI36" s="17"/>
      <c r="LJ36" s="17"/>
      <c r="LK36" s="17"/>
      <c r="LL36" s="17"/>
      <c r="LM36" s="17"/>
      <c r="LN36" s="17"/>
      <c r="LO36" s="17"/>
      <c r="LP36" s="17"/>
      <c r="LQ36" s="17"/>
      <c r="LR36" s="17"/>
      <c r="LS36" s="17"/>
      <c r="LT36" s="17"/>
      <c r="LU36" s="17"/>
      <c r="LV36" s="17"/>
      <c r="LW36" s="17"/>
      <c r="LX36" s="17"/>
      <c r="LY36" s="17"/>
      <c r="LZ36" s="17"/>
      <c r="MA36" s="17"/>
      <c r="MB36" s="17"/>
      <c r="MC36" s="17"/>
      <c r="MD36" s="17"/>
      <c r="ME36" s="17"/>
      <c r="MF36" s="17"/>
      <c r="MG36" s="17"/>
      <c r="MH36" s="17"/>
      <c r="MI36" s="17"/>
      <c r="MJ36" s="17"/>
      <c r="MK36" s="17"/>
      <c r="ML36" s="17"/>
      <c r="MM36" s="17"/>
      <c r="MN36" s="17"/>
      <c r="MO36" s="17"/>
      <c r="MP36" s="17"/>
      <c r="MQ36" s="17"/>
      <c r="MR36" s="17"/>
      <c r="MS36" s="17"/>
      <c r="MT36" s="17"/>
      <c r="MU36" s="17"/>
      <c r="MV36" s="17"/>
      <c r="MW36" s="17"/>
      <c r="MX36" s="17"/>
      <c r="MY36" s="17"/>
      <c r="MZ36" s="17"/>
      <c r="NA36" s="17"/>
      <c r="NB36" s="17"/>
      <c r="NC36" s="17"/>
      <c r="ND36" s="17"/>
      <c r="NE36" s="17"/>
      <c r="NF36" s="17"/>
      <c r="NG36" s="17"/>
      <c r="NH36" s="17"/>
      <c r="NI36" s="17"/>
      <c r="NJ36" s="17"/>
      <c r="NK36" s="17"/>
      <c r="NL36" s="17"/>
      <c r="NM36" s="17"/>
      <c r="NN36" s="17"/>
      <c r="NO36" s="17"/>
      <c r="NP36" s="17"/>
      <c r="NQ36" s="17"/>
      <c r="NR36" s="17"/>
      <c r="NS36" s="17"/>
      <c r="NT36" s="17"/>
      <c r="NU36" s="17"/>
      <c r="NV36" s="17"/>
      <c r="NW36" s="17"/>
      <c r="NX36" s="17"/>
      <c r="NY36" s="17"/>
      <c r="NZ36" s="17"/>
      <c r="OA36" s="17"/>
      <c r="OB36" s="17"/>
      <c r="OC36" s="17"/>
      <c r="OD36" s="17"/>
      <c r="OE36" s="17"/>
      <c r="OF36" s="17"/>
      <c r="OG36" s="17"/>
      <c r="OH36" s="17"/>
      <c r="OI36" s="17"/>
      <c r="OJ36" s="17"/>
      <c r="OK36" s="17"/>
      <c r="OL36" s="17"/>
      <c r="OM36" s="17"/>
      <c r="ON36" s="17"/>
      <c r="OO36" s="17"/>
      <c r="OP36" s="17"/>
      <c r="OQ36" s="17"/>
      <c r="OR36" s="17"/>
      <c r="OS36" s="17"/>
      <c r="OT36" s="17"/>
      <c r="OU36" s="17"/>
      <c r="OV36" s="17"/>
      <c r="OW36" s="17"/>
      <c r="OX36" s="17"/>
      <c r="OY36" s="17"/>
      <c r="OZ36" s="17"/>
      <c r="PA36" s="17"/>
    </row>
    <row r="37" spans="7:417" ht="18">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17"/>
      <c r="JJ37" s="17"/>
      <c r="JK37" s="17"/>
      <c r="JL37" s="17"/>
      <c r="JM37" s="17"/>
      <c r="JN37" s="17"/>
      <c r="JO37" s="17"/>
      <c r="JP37" s="17"/>
      <c r="JQ37" s="17"/>
      <c r="JR37" s="17"/>
      <c r="JS37" s="17"/>
      <c r="JT37" s="17"/>
      <c r="JU37" s="17"/>
      <c r="JV37" s="17"/>
      <c r="JW37" s="17"/>
      <c r="JX37" s="17"/>
      <c r="JY37" s="17"/>
      <c r="JZ37" s="17"/>
      <c r="KA37" s="17"/>
      <c r="KB37" s="17"/>
      <c r="KC37" s="17"/>
      <c r="KD37" s="17"/>
      <c r="KE37" s="17"/>
      <c r="KF37" s="17"/>
      <c r="KG37" s="17"/>
      <c r="KH37" s="17"/>
      <c r="KI37" s="17"/>
      <c r="KJ37" s="17"/>
      <c r="KK37" s="17"/>
      <c r="KL37" s="17"/>
      <c r="KM37" s="17"/>
      <c r="KN37" s="17"/>
      <c r="KO37" s="17"/>
      <c r="KP37" s="17"/>
      <c r="KQ37" s="17"/>
      <c r="KR37" s="17"/>
      <c r="KS37" s="17"/>
      <c r="KT37" s="17"/>
      <c r="KU37" s="17"/>
      <c r="KV37" s="17"/>
      <c r="KW37" s="17"/>
      <c r="KX37" s="17"/>
      <c r="KY37" s="17"/>
      <c r="KZ37" s="17"/>
      <c r="LA37" s="17"/>
      <c r="LB37" s="17"/>
      <c r="LC37" s="17"/>
      <c r="LD37" s="17"/>
      <c r="LE37" s="17"/>
      <c r="LF37" s="17"/>
      <c r="LG37" s="17"/>
      <c r="LH37" s="17"/>
      <c r="LI37" s="17"/>
      <c r="LJ37" s="17"/>
      <c r="LK37" s="17"/>
      <c r="LL37" s="17"/>
      <c r="LM37" s="17"/>
      <c r="LN37" s="17"/>
      <c r="LO37" s="17"/>
      <c r="LP37" s="17"/>
      <c r="LQ37" s="17"/>
      <c r="LR37" s="17"/>
      <c r="LS37" s="17"/>
      <c r="LT37" s="17"/>
      <c r="LU37" s="17"/>
      <c r="LV37" s="17"/>
      <c r="LW37" s="17"/>
      <c r="LX37" s="17"/>
      <c r="LY37" s="17"/>
      <c r="LZ37" s="17"/>
      <c r="MA37" s="17"/>
      <c r="MB37" s="17"/>
      <c r="MC37" s="17"/>
      <c r="MD37" s="17"/>
      <c r="ME37" s="17"/>
      <c r="MF37" s="17"/>
      <c r="MG37" s="17"/>
      <c r="MH37" s="17"/>
      <c r="MI37" s="17"/>
      <c r="MJ37" s="17"/>
      <c r="MK37" s="17"/>
      <c r="ML37" s="17"/>
      <c r="MM37" s="17"/>
      <c r="MN37" s="17"/>
      <c r="MO37" s="17"/>
      <c r="MP37" s="17"/>
      <c r="MQ37" s="17"/>
      <c r="MR37" s="17"/>
      <c r="MS37" s="17"/>
      <c r="MT37" s="17"/>
      <c r="MU37" s="17"/>
      <c r="MV37" s="17"/>
      <c r="MW37" s="17"/>
      <c r="MX37" s="17"/>
      <c r="MY37" s="17"/>
      <c r="MZ37" s="17"/>
      <c r="NA37" s="17"/>
      <c r="NB37" s="17"/>
      <c r="NC37" s="17"/>
      <c r="ND37" s="17"/>
      <c r="NE37" s="17"/>
      <c r="NF37" s="17"/>
      <c r="NG37" s="17"/>
      <c r="NH37" s="17"/>
      <c r="NI37" s="17"/>
      <c r="NJ37" s="17"/>
      <c r="NK37" s="17"/>
      <c r="NL37" s="17"/>
      <c r="NM37" s="17"/>
      <c r="NN37" s="17"/>
      <c r="NO37" s="17"/>
      <c r="NP37" s="17"/>
      <c r="NQ37" s="17"/>
      <c r="NR37" s="17"/>
      <c r="NS37" s="17"/>
      <c r="NT37" s="17"/>
      <c r="NU37" s="17"/>
      <c r="NV37" s="17"/>
      <c r="NW37" s="17"/>
      <c r="NX37" s="17"/>
      <c r="NY37" s="17"/>
      <c r="NZ37" s="17"/>
      <c r="OA37" s="17"/>
      <c r="OB37" s="17"/>
      <c r="OC37" s="17"/>
      <c r="OD37" s="17"/>
      <c r="OE37" s="17"/>
      <c r="OF37" s="17"/>
      <c r="OG37" s="17"/>
      <c r="OH37" s="17"/>
      <c r="OI37" s="17"/>
      <c r="OJ37" s="17"/>
      <c r="OK37" s="17"/>
      <c r="OL37" s="17"/>
      <c r="OM37" s="17"/>
      <c r="ON37" s="17"/>
      <c r="OO37" s="17"/>
      <c r="OP37" s="17"/>
      <c r="OQ37" s="17"/>
      <c r="OR37" s="17"/>
      <c r="OS37" s="17"/>
      <c r="OT37" s="17"/>
      <c r="OU37" s="17"/>
      <c r="OV37" s="17"/>
      <c r="OW37" s="17"/>
      <c r="OX37" s="17"/>
      <c r="OY37" s="17"/>
      <c r="OZ37" s="17"/>
      <c r="PA37" s="17"/>
    </row>
    <row r="38" spans="7:417" ht="18">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7"/>
      <c r="JA38" s="17"/>
      <c r="JB38" s="17"/>
      <c r="JC38" s="17"/>
      <c r="JD38" s="17"/>
      <c r="JE38" s="17"/>
      <c r="JF38" s="17"/>
      <c r="JG38" s="17"/>
      <c r="JH38" s="17"/>
      <c r="JI38" s="17"/>
      <c r="JJ38" s="17"/>
      <c r="JK38" s="17"/>
      <c r="JL38" s="17"/>
      <c r="JM38" s="17"/>
      <c r="JN38" s="17"/>
      <c r="JO38" s="17"/>
      <c r="JP38" s="17"/>
      <c r="JQ38" s="17"/>
      <c r="JR38" s="17"/>
      <c r="JS38" s="17"/>
      <c r="JT38" s="17"/>
      <c r="JU38" s="17"/>
      <c r="JV38" s="17"/>
      <c r="JW38" s="17"/>
      <c r="JX38" s="17"/>
      <c r="JY38" s="17"/>
      <c r="JZ38" s="17"/>
      <c r="KA38" s="17"/>
      <c r="KB38" s="17"/>
      <c r="KC38" s="17"/>
      <c r="KD38" s="17"/>
      <c r="KE38" s="17"/>
      <c r="KF38" s="17"/>
      <c r="KG38" s="17"/>
      <c r="KH38" s="17"/>
      <c r="KI38" s="17"/>
      <c r="KJ38" s="17"/>
      <c r="KK38" s="17"/>
      <c r="KL38" s="17"/>
      <c r="KM38" s="17"/>
      <c r="KN38" s="17"/>
      <c r="KO38" s="17"/>
      <c r="KP38" s="17"/>
      <c r="KQ38" s="17"/>
      <c r="KR38" s="17"/>
      <c r="KS38" s="17"/>
      <c r="KT38" s="17"/>
      <c r="KU38" s="17"/>
      <c r="KV38" s="17"/>
      <c r="KW38" s="17"/>
      <c r="KX38" s="17"/>
      <c r="KY38" s="17"/>
      <c r="KZ38" s="17"/>
      <c r="LA38" s="17"/>
      <c r="LB38" s="17"/>
      <c r="LC38" s="17"/>
      <c r="LD38" s="17"/>
      <c r="LE38" s="17"/>
      <c r="LF38" s="17"/>
      <c r="LG38" s="17"/>
      <c r="LH38" s="17"/>
      <c r="LI38" s="17"/>
      <c r="LJ38" s="17"/>
      <c r="LK38" s="17"/>
      <c r="LL38" s="17"/>
      <c r="LM38" s="17"/>
      <c r="LN38" s="17"/>
      <c r="LO38" s="17"/>
      <c r="LP38" s="17"/>
      <c r="LQ38" s="17"/>
      <c r="LR38" s="17"/>
      <c r="LS38" s="17"/>
      <c r="LT38" s="17"/>
      <c r="LU38" s="17"/>
      <c r="LV38" s="17"/>
      <c r="LW38" s="17"/>
      <c r="LX38" s="17"/>
      <c r="LY38" s="17"/>
      <c r="LZ38" s="17"/>
      <c r="MA38" s="17"/>
      <c r="MB38" s="17"/>
      <c r="MC38" s="17"/>
      <c r="MD38" s="17"/>
      <c r="ME38" s="17"/>
      <c r="MF38" s="17"/>
      <c r="MG38" s="17"/>
      <c r="MH38" s="17"/>
      <c r="MI38" s="17"/>
      <c r="MJ38" s="17"/>
      <c r="MK38" s="17"/>
      <c r="ML38" s="17"/>
      <c r="MM38" s="17"/>
      <c r="MN38" s="17"/>
      <c r="MO38" s="17"/>
      <c r="MP38" s="17"/>
      <c r="MQ38" s="17"/>
      <c r="MR38" s="17"/>
      <c r="MS38" s="17"/>
      <c r="MT38" s="17"/>
      <c r="MU38" s="17"/>
      <c r="MV38" s="17"/>
      <c r="MW38" s="17"/>
      <c r="MX38" s="17"/>
      <c r="MY38" s="17"/>
      <c r="MZ38" s="17"/>
      <c r="NA38" s="17"/>
      <c r="NB38" s="17"/>
      <c r="NC38" s="17"/>
      <c r="ND38" s="17"/>
      <c r="NE38" s="17"/>
      <c r="NF38" s="17"/>
      <c r="NG38" s="17"/>
      <c r="NH38" s="17"/>
      <c r="NI38" s="17"/>
      <c r="NJ38" s="17"/>
      <c r="NK38" s="17"/>
      <c r="NL38" s="17"/>
      <c r="NM38" s="17"/>
      <c r="NN38" s="17"/>
      <c r="NO38" s="17"/>
      <c r="NP38" s="17"/>
      <c r="NQ38" s="17"/>
      <c r="NR38" s="17"/>
      <c r="NS38" s="17"/>
      <c r="NT38" s="17"/>
      <c r="NU38" s="17"/>
      <c r="NV38" s="17"/>
      <c r="NW38" s="17"/>
      <c r="NX38" s="17"/>
      <c r="NY38" s="17"/>
      <c r="NZ38" s="17"/>
      <c r="OA38" s="17"/>
      <c r="OB38" s="17"/>
      <c r="OC38" s="17"/>
      <c r="OD38" s="17"/>
      <c r="OE38" s="17"/>
      <c r="OF38" s="17"/>
      <c r="OG38" s="17"/>
      <c r="OH38" s="17"/>
      <c r="OI38" s="17"/>
      <c r="OJ38" s="17"/>
      <c r="OK38" s="17"/>
      <c r="OL38" s="17"/>
      <c r="OM38" s="17"/>
      <c r="ON38" s="17"/>
      <c r="OO38" s="17"/>
      <c r="OP38" s="17"/>
      <c r="OQ38" s="17"/>
      <c r="OR38" s="17"/>
      <c r="OS38" s="17"/>
      <c r="OT38" s="17"/>
      <c r="OU38" s="17"/>
      <c r="OV38" s="17"/>
      <c r="OW38" s="17"/>
      <c r="OX38" s="17"/>
      <c r="OY38" s="17"/>
      <c r="OZ38" s="17"/>
      <c r="PA38" s="17"/>
    </row>
    <row r="39" spans="7:417" ht="18">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7"/>
      <c r="JA39" s="17"/>
      <c r="JB39" s="17"/>
      <c r="JC39" s="17"/>
      <c r="JD39" s="17"/>
      <c r="JE39" s="17"/>
      <c r="JF39" s="17"/>
      <c r="JG39" s="17"/>
      <c r="JH39" s="17"/>
      <c r="JI39" s="17"/>
      <c r="JJ39" s="17"/>
      <c r="JK39" s="17"/>
      <c r="JL39" s="17"/>
      <c r="JM39" s="17"/>
      <c r="JN39" s="17"/>
      <c r="JO39" s="17"/>
      <c r="JP39" s="17"/>
      <c r="JQ39" s="17"/>
      <c r="JR39" s="17"/>
      <c r="JS39" s="17"/>
      <c r="JT39" s="17"/>
      <c r="JU39" s="17"/>
      <c r="JV39" s="17"/>
      <c r="JW39" s="17"/>
      <c r="JX39" s="17"/>
      <c r="JY39" s="17"/>
      <c r="JZ39" s="17"/>
      <c r="KA39" s="17"/>
      <c r="KB39" s="17"/>
      <c r="KC39" s="17"/>
      <c r="KD39" s="17"/>
      <c r="KE39" s="17"/>
      <c r="KF39" s="17"/>
      <c r="KG39" s="17"/>
      <c r="KH39" s="17"/>
      <c r="KI39" s="17"/>
      <c r="KJ39" s="17"/>
      <c r="KK39" s="17"/>
      <c r="KL39" s="17"/>
      <c r="KM39" s="17"/>
      <c r="KN39" s="17"/>
      <c r="KO39" s="17"/>
      <c r="KP39" s="17"/>
      <c r="KQ39" s="17"/>
      <c r="KR39" s="17"/>
      <c r="KS39" s="17"/>
      <c r="KT39" s="17"/>
      <c r="KU39" s="17"/>
      <c r="KV39" s="17"/>
      <c r="KW39" s="17"/>
      <c r="KX39" s="17"/>
      <c r="KY39" s="17"/>
      <c r="KZ39" s="17"/>
      <c r="LA39" s="17"/>
      <c r="LB39" s="17"/>
      <c r="LC39" s="17"/>
      <c r="LD39" s="17"/>
      <c r="LE39" s="17"/>
      <c r="LF39" s="17"/>
      <c r="LG39" s="17"/>
      <c r="LH39" s="17"/>
      <c r="LI39" s="17"/>
      <c r="LJ39" s="17"/>
      <c r="LK39" s="17"/>
      <c r="LL39" s="17"/>
      <c r="LM39" s="17"/>
      <c r="LN39" s="17"/>
      <c r="LO39" s="17"/>
      <c r="LP39" s="17"/>
      <c r="LQ39" s="17"/>
      <c r="LR39" s="17"/>
      <c r="LS39" s="17"/>
      <c r="LT39" s="17"/>
      <c r="LU39" s="17"/>
      <c r="LV39" s="17"/>
      <c r="LW39" s="17"/>
      <c r="LX39" s="17"/>
      <c r="LY39" s="17"/>
      <c r="LZ39" s="17"/>
      <c r="MA39" s="17"/>
      <c r="MB39" s="17"/>
      <c r="MC39" s="17"/>
      <c r="MD39" s="17"/>
      <c r="ME39" s="17"/>
      <c r="MF39" s="17"/>
      <c r="MG39" s="17"/>
      <c r="MH39" s="17"/>
      <c r="MI39" s="17"/>
      <c r="MJ39" s="17"/>
      <c r="MK39" s="17"/>
      <c r="ML39" s="17"/>
      <c r="MM39" s="17"/>
      <c r="MN39" s="17"/>
      <c r="MO39" s="17"/>
      <c r="MP39" s="17"/>
      <c r="MQ39" s="17"/>
      <c r="MR39" s="17"/>
      <c r="MS39" s="17"/>
      <c r="MT39" s="17"/>
      <c r="MU39" s="17"/>
      <c r="MV39" s="17"/>
      <c r="MW39" s="17"/>
      <c r="MX39" s="17"/>
      <c r="MY39" s="17"/>
      <c r="MZ39" s="17"/>
      <c r="NA39" s="17"/>
      <c r="NB39" s="17"/>
      <c r="NC39" s="17"/>
      <c r="ND39" s="17"/>
      <c r="NE39" s="17"/>
      <c r="NF39" s="17"/>
      <c r="NG39" s="17"/>
      <c r="NH39" s="17"/>
      <c r="NI39" s="17"/>
      <c r="NJ39" s="17"/>
      <c r="NK39" s="17"/>
      <c r="NL39" s="17"/>
      <c r="NM39" s="17"/>
      <c r="NN39" s="17"/>
      <c r="NO39" s="17"/>
      <c r="NP39" s="17"/>
      <c r="NQ39" s="17"/>
      <c r="NR39" s="17"/>
      <c r="NS39" s="17"/>
      <c r="NT39" s="17"/>
      <c r="NU39" s="17"/>
      <c r="NV39" s="17"/>
      <c r="NW39" s="17"/>
      <c r="NX39" s="17"/>
      <c r="NY39" s="17"/>
      <c r="NZ39" s="17"/>
      <c r="OA39" s="17"/>
      <c r="OB39" s="17"/>
      <c r="OC39" s="17"/>
      <c r="OD39" s="17"/>
      <c r="OE39" s="17"/>
      <c r="OF39" s="17"/>
      <c r="OG39" s="17"/>
      <c r="OH39" s="17"/>
      <c r="OI39" s="17"/>
      <c r="OJ39" s="17"/>
      <c r="OK39" s="17"/>
      <c r="OL39" s="17"/>
      <c r="OM39" s="17"/>
      <c r="ON39" s="17"/>
      <c r="OO39" s="17"/>
      <c r="OP39" s="17"/>
      <c r="OQ39" s="17"/>
      <c r="OR39" s="17"/>
      <c r="OS39" s="17"/>
      <c r="OT39" s="17"/>
      <c r="OU39" s="17"/>
      <c r="OV39" s="17"/>
      <c r="OW39" s="17"/>
      <c r="OX39" s="17"/>
      <c r="OY39" s="17"/>
      <c r="OZ39" s="17"/>
      <c r="PA39" s="17"/>
    </row>
    <row r="40" spans="7:417" ht="18">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c r="IW40" s="17"/>
      <c r="IX40" s="17"/>
      <c r="IY40" s="17"/>
      <c r="IZ40" s="17"/>
      <c r="JA40" s="17"/>
      <c r="JB40" s="17"/>
      <c r="JC40" s="17"/>
      <c r="JD40" s="17"/>
      <c r="JE40" s="17"/>
      <c r="JF40" s="17"/>
      <c r="JG40" s="17"/>
      <c r="JH40" s="17"/>
      <c r="JI40" s="17"/>
      <c r="JJ40" s="17"/>
      <c r="JK40" s="17"/>
      <c r="JL40" s="17"/>
      <c r="JM40" s="17"/>
      <c r="JN40" s="17"/>
      <c r="JO40" s="17"/>
      <c r="JP40" s="17"/>
      <c r="JQ40" s="17"/>
      <c r="JR40" s="17"/>
      <c r="JS40" s="17"/>
      <c r="JT40" s="17"/>
      <c r="JU40" s="17"/>
      <c r="JV40" s="17"/>
      <c r="JW40" s="17"/>
      <c r="JX40" s="17"/>
      <c r="JY40" s="17"/>
      <c r="JZ40" s="17"/>
      <c r="KA40" s="17"/>
      <c r="KB40" s="17"/>
      <c r="KC40" s="17"/>
      <c r="KD40" s="17"/>
      <c r="KE40" s="17"/>
      <c r="KF40" s="17"/>
      <c r="KG40" s="17"/>
      <c r="KH40" s="17"/>
      <c r="KI40" s="17"/>
      <c r="KJ40" s="17"/>
      <c r="KK40" s="17"/>
      <c r="KL40" s="17"/>
      <c r="KM40" s="17"/>
      <c r="KN40" s="17"/>
      <c r="KO40" s="17"/>
      <c r="KP40" s="17"/>
      <c r="KQ40" s="17"/>
      <c r="KR40" s="17"/>
      <c r="KS40" s="17"/>
      <c r="KT40" s="17"/>
      <c r="KU40" s="17"/>
      <c r="KV40" s="17"/>
      <c r="KW40" s="17"/>
      <c r="KX40" s="17"/>
      <c r="KY40" s="17"/>
      <c r="KZ40" s="17"/>
      <c r="LA40" s="17"/>
      <c r="LB40" s="17"/>
      <c r="LC40" s="17"/>
      <c r="LD40" s="17"/>
      <c r="LE40" s="17"/>
      <c r="LF40" s="17"/>
      <c r="LG40" s="17"/>
      <c r="LH40" s="17"/>
      <c r="LI40" s="17"/>
      <c r="LJ40" s="17"/>
      <c r="LK40" s="17"/>
      <c r="LL40" s="17"/>
      <c r="LM40" s="17"/>
      <c r="LN40" s="17"/>
      <c r="LO40" s="17"/>
      <c r="LP40" s="17"/>
      <c r="LQ40" s="17"/>
      <c r="LR40" s="17"/>
      <c r="LS40" s="17"/>
      <c r="LT40" s="17"/>
      <c r="LU40" s="17"/>
      <c r="LV40" s="17"/>
      <c r="LW40" s="17"/>
      <c r="LX40" s="17"/>
      <c r="LY40" s="17"/>
      <c r="LZ40" s="17"/>
      <c r="MA40" s="17"/>
      <c r="MB40" s="17"/>
      <c r="MC40" s="17"/>
      <c r="MD40" s="17"/>
      <c r="ME40" s="17"/>
      <c r="MF40" s="17"/>
      <c r="MG40" s="17"/>
      <c r="MH40" s="17"/>
      <c r="MI40" s="17"/>
      <c r="MJ40" s="17"/>
      <c r="MK40" s="17"/>
      <c r="ML40" s="17"/>
      <c r="MM40" s="17"/>
      <c r="MN40" s="17"/>
      <c r="MO40" s="17"/>
      <c r="MP40" s="17"/>
      <c r="MQ40" s="17"/>
      <c r="MR40" s="17"/>
      <c r="MS40" s="17"/>
      <c r="MT40" s="17"/>
      <c r="MU40" s="17"/>
      <c r="MV40" s="17"/>
      <c r="MW40" s="17"/>
      <c r="MX40" s="17"/>
      <c r="MY40" s="17"/>
      <c r="MZ40" s="17"/>
      <c r="NA40" s="17"/>
      <c r="NB40" s="17"/>
      <c r="NC40" s="17"/>
      <c r="ND40" s="17"/>
      <c r="NE40" s="17"/>
      <c r="NF40" s="17"/>
      <c r="NG40" s="17"/>
      <c r="NH40" s="17"/>
      <c r="NI40" s="17"/>
      <c r="NJ40" s="17"/>
      <c r="NK40" s="17"/>
      <c r="NL40" s="17"/>
      <c r="NM40" s="17"/>
      <c r="NN40" s="17"/>
      <c r="NO40" s="17"/>
      <c r="NP40" s="17"/>
      <c r="NQ40" s="17"/>
      <c r="NR40" s="17"/>
      <c r="NS40" s="17"/>
      <c r="NT40" s="17"/>
      <c r="NU40" s="17"/>
      <c r="NV40" s="17"/>
      <c r="NW40" s="17"/>
      <c r="NX40" s="17"/>
      <c r="NY40" s="17"/>
      <c r="NZ40" s="17"/>
      <c r="OA40" s="17"/>
      <c r="OB40" s="17"/>
      <c r="OC40" s="17"/>
      <c r="OD40" s="17"/>
      <c r="OE40" s="17"/>
      <c r="OF40" s="17"/>
      <c r="OG40" s="17"/>
      <c r="OH40" s="17"/>
      <c r="OI40" s="17"/>
      <c r="OJ40" s="17"/>
      <c r="OK40" s="17"/>
      <c r="OL40" s="17"/>
      <c r="OM40" s="17"/>
      <c r="ON40" s="17"/>
      <c r="OO40" s="17"/>
      <c r="OP40" s="17"/>
      <c r="OQ40" s="17"/>
      <c r="OR40" s="17"/>
      <c r="OS40" s="17"/>
      <c r="OT40" s="17"/>
      <c r="OU40" s="17"/>
      <c r="OV40" s="17"/>
      <c r="OW40" s="17"/>
      <c r="OX40" s="17"/>
      <c r="OY40" s="17"/>
      <c r="OZ40" s="17"/>
      <c r="PA40" s="17"/>
    </row>
    <row r="41" spans="7:417" ht="18">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c r="JD41" s="17"/>
      <c r="JE41" s="17"/>
      <c r="JF41" s="17"/>
      <c r="JG41" s="17"/>
      <c r="JH41" s="17"/>
      <c r="JI41" s="17"/>
      <c r="JJ41" s="17"/>
      <c r="JK41" s="17"/>
      <c r="JL41" s="17"/>
      <c r="JM41" s="17"/>
      <c r="JN41" s="17"/>
      <c r="JO41" s="17"/>
      <c r="JP41" s="17"/>
      <c r="JQ41" s="17"/>
      <c r="JR41" s="17"/>
      <c r="JS41" s="17"/>
      <c r="JT41" s="17"/>
      <c r="JU41" s="17"/>
      <c r="JV41" s="17"/>
      <c r="JW41" s="17"/>
      <c r="JX41" s="17"/>
      <c r="JY41" s="17"/>
      <c r="JZ41" s="17"/>
      <c r="KA41" s="17"/>
      <c r="KB41" s="17"/>
      <c r="KC41" s="17"/>
      <c r="KD41" s="17"/>
      <c r="KE41" s="17"/>
      <c r="KF41" s="17"/>
      <c r="KG41" s="17"/>
      <c r="KH41" s="17"/>
      <c r="KI41" s="17"/>
      <c r="KJ41" s="17"/>
      <c r="KK41" s="17"/>
      <c r="KL41" s="17"/>
      <c r="KM41" s="17"/>
      <c r="KN41" s="17"/>
      <c r="KO41" s="17"/>
      <c r="KP41" s="17"/>
      <c r="KQ41" s="17"/>
      <c r="KR41" s="17"/>
      <c r="KS41" s="17"/>
      <c r="KT41" s="17"/>
      <c r="KU41" s="17"/>
      <c r="KV41" s="17"/>
      <c r="KW41" s="17"/>
      <c r="KX41" s="17"/>
      <c r="KY41" s="17"/>
      <c r="KZ41" s="17"/>
      <c r="LA41" s="17"/>
      <c r="LB41" s="17"/>
      <c r="LC41" s="17"/>
      <c r="LD41" s="17"/>
      <c r="LE41" s="17"/>
      <c r="LF41" s="17"/>
      <c r="LG41" s="17"/>
      <c r="LH41" s="17"/>
      <c r="LI41" s="17"/>
      <c r="LJ41" s="17"/>
      <c r="LK41" s="17"/>
      <c r="LL41" s="17"/>
      <c r="LM41" s="17"/>
      <c r="LN41" s="17"/>
      <c r="LO41" s="17"/>
      <c r="LP41" s="17"/>
      <c r="LQ41" s="17"/>
      <c r="LR41" s="17"/>
      <c r="LS41" s="17"/>
      <c r="LT41" s="17"/>
      <c r="LU41" s="17"/>
      <c r="LV41" s="17"/>
      <c r="LW41" s="17"/>
      <c r="LX41" s="17"/>
      <c r="LY41" s="17"/>
      <c r="LZ41" s="17"/>
      <c r="MA41" s="17"/>
      <c r="MB41" s="17"/>
      <c r="MC41" s="17"/>
      <c r="MD41" s="17"/>
      <c r="ME41" s="17"/>
      <c r="MF41" s="17"/>
      <c r="MG41" s="17"/>
      <c r="MH41" s="17"/>
      <c r="MI41" s="17"/>
      <c r="MJ41" s="17"/>
      <c r="MK41" s="17"/>
      <c r="ML41" s="17"/>
      <c r="MM41" s="17"/>
      <c r="MN41" s="17"/>
      <c r="MO41" s="17"/>
      <c r="MP41" s="17"/>
      <c r="MQ41" s="17"/>
      <c r="MR41" s="17"/>
      <c r="MS41" s="17"/>
      <c r="MT41" s="17"/>
      <c r="MU41" s="17"/>
      <c r="MV41" s="17"/>
      <c r="MW41" s="17"/>
      <c r="MX41" s="17"/>
      <c r="MY41" s="17"/>
      <c r="MZ41" s="17"/>
      <c r="NA41" s="17"/>
      <c r="NB41" s="17"/>
      <c r="NC41" s="17"/>
      <c r="ND41" s="17"/>
      <c r="NE41" s="17"/>
      <c r="NF41" s="17"/>
      <c r="NG41" s="17"/>
      <c r="NH41" s="17"/>
      <c r="NI41" s="17"/>
      <c r="NJ41" s="17"/>
      <c r="NK41" s="17"/>
      <c r="NL41" s="17"/>
      <c r="NM41" s="17"/>
      <c r="NN41" s="17"/>
      <c r="NO41" s="17"/>
      <c r="NP41" s="17"/>
      <c r="NQ41" s="17"/>
      <c r="NR41" s="17"/>
      <c r="NS41" s="17"/>
      <c r="NT41" s="17"/>
      <c r="NU41" s="17"/>
      <c r="NV41" s="17"/>
      <c r="NW41" s="17"/>
      <c r="NX41" s="17"/>
      <c r="NY41" s="17"/>
      <c r="NZ41" s="17"/>
      <c r="OA41" s="17"/>
      <c r="OB41" s="17"/>
      <c r="OC41" s="17"/>
      <c r="OD41" s="17"/>
      <c r="OE41" s="17"/>
      <c r="OF41" s="17"/>
      <c r="OG41" s="17"/>
      <c r="OH41" s="17"/>
      <c r="OI41" s="17"/>
      <c r="OJ41" s="17"/>
      <c r="OK41" s="17"/>
      <c r="OL41" s="17"/>
      <c r="OM41" s="17"/>
      <c r="ON41" s="17"/>
      <c r="OO41" s="17"/>
      <c r="OP41" s="17"/>
      <c r="OQ41" s="17"/>
      <c r="OR41" s="17"/>
      <c r="OS41" s="17"/>
      <c r="OT41" s="17"/>
      <c r="OU41" s="17"/>
      <c r="OV41" s="17"/>
      <c r="OW41" s="17"/>
      <c r="OX41" s="17"/>
      <c r="OY41" s="17"/>
      <c r="OZ41" s="17"/>
      <c r="PA41" s="17"/>
    </row>
    <row r="42" spans="7:417" ht="18">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c r="IT42" s="17"/>
      <c r="IU42" s="17"/>
      <c r="IV42" s="17"/>
      <c r="IW42" s="17"/>
      <c r="IX42" s="17"/>
      <c r="IY42" s="17"/>
      <c r="IZ42" s="17"/>
      <c r="JA42" s="17"/>
      <c r="JB42" s="17"/>
      <c r="JC42" s="17"/>
      <c r="JD42" s="17"/>
      <c r="JE42" s="17"/>
      <c r="JF42" s="17"/>
      <c r="JG42" s="17"/>
      <c r="JH42" s="17"/>
      <c r="JI42" s="17"/>
      <c r="JJ42" s="17"/>
      <c r="JK42" s="17"/>
      <c r="JL42" s="17"/>
      <c r="JM42" s="17"/>
      <c r="JN42" s="17"/>
      <c r="JO42" s="17"/>
      <c r="JP42" s="17"/>
      <c r="JQ42" s="17"/>
      <c r="JR42" s="17"/>
      <c r="JS42" s="17"/>
      <c r="JT42" s="17"/>
      <c r="JU42" s="17"/>
      <c r="JV42" s="17"/>
      <c r="JW42" s="17"/>
      <c r="JX42" s="17"/>
      <c r="JY42" s="17"/>
      <c r="JZ42" s="17"/>
      <c r="KA42" s="17"/>
      <c r="KB42" s="17"/>
      <c r="KC42" s="17"/>
      <c r="KD42" s="17"/>
      <c r="KE42" s="17"/>
      <c r="KF42" s="17"/>
      <c r="KG42" s="17"/>
      <c r="KH42" s="17"/>
      <c r="KI42" s="17"/>
      <c r="KJ42" s="17"/>
      <c r="KK42" s="17"/>
      <c r="KL42" s="17"/>
      <c r="KM42" s="17"/>
      <c r="KN42" s="17"/>
      <c r="KO42" s="17"/>
      <c r="KP42" s="17"/>
      <c r="KQ42" s="17"/>
      <c r="KR42" s="17"/>
      <c r="KS42" s="17"/>
      <c r="KT42" s="17"/>
      <c r="KU42" s="17"/>
      <c r="KV42" s="17"/>
      <c r="KW42" s="17"/>
      <c r="KX42" s="17"/>
      <c r="KY42" s="17"/>
      <c r="KZ42" s="17"/>
      <c r="LA42" s="17"/>
      <c r="LB42" s="17"/>
      <c r="LC42" s="17"/>
      <c r="LD42" s="17"/>
      <c r="LE42" s="17"/>
      <c r="LF42" s="17"/>
      <c r="LG42" s="17"/>
      <c r="LH42" s="17"/>
      <c r="LI42" s="17"/>
      <c r="LJ42" s="17"/>
      <c r="LK42" s="17"/>
      <c r="LL42" s="17"/>
      <c r="LM42" s="17"/>
      <c r="LN42" s="17"/>
      <c r="LO42" s="17"/>
      <c r="LP42" s="17"/>
      <c r="LQ42" s="17"/>
      <c r="LR42" s="17"/>
      <c r="LS42" s="17"/>
      <c r="LT42" s="17"/>
      <c r="LU42" s="17"/>
      <c r="LV42" s="17"/>
      <c r="LW42" s="17"/>
      <c r="LX42" s="17"/>
      <c r="LY42" s="17"/>
      <c r="LZ42" s="17"/>
      <c r="MA42" s="17"/>
      <c r="MB42" s="17"/>
      <c r="MC42" s="17"/>
      <c r="MD42" s="17"/>
      <c r="ME42" s="17"/>
      <c r="MF42" s="17"/>
      <c r="MG42" s="17"/>
      <c r="MH42" s="17"/>
      <c r="MI42" s="17"/>
      <c r="MJ42" s="17"/>
      <c r="MK42" s="17"/>
      <c r="ML42" s="17"/>
      <c r="MM42" s="17"/>
      <c r="MN42" s="17"/>
      <c r="MO42" s="17"/>
      <c r="MP42" s="17"/>
      <c r="MQ42" s="17"/>
      <c r="MR42" s="17"/>
      <c r="MS42" s="17"/>
      <c r="MT42" s="17"/>
      <c r="MU42" s="17"/>
      <c r="MV42" s="17"/>
      <c r="MW42" s="17"/>
      <c r="MX42" s="17"/>
      <c r="MY42" s="17"/>
      <c r="MZ42" s="17"/>
      <c r="NA42" s="17"/>
      <c r="NB42" s="17"/>
      <c r="NC42" s="17"/>
      <c r="ND42" s="17"/>
      <c r="NE42" s="17"/>
      <c r="NF42" s="17"/>
      <c r="NG42" s="17"/>
      <c r="NH42" s="17"/>
      <c r="NI42" s="17"/>
      <c r="NJ42" s="17"/>
      <c r="NK42" s="17"/>
      <c r="NL42" s="17"/>
      <c r="NM42" s="17"/>
      <c r="NN42" s="17"/>
      <c r="NO42" s="17"/>
      <c r="NP42" s="17"/>
      <c r="NQ42" s="17"/>
      <c r="NR42" s="17"/>
      <c r="NS42" s="17"/>
      <c r="NT42" s="17"/>
      <c r="NU42" s="17"/>
      <c r="NV42" s="17"/>
      <c r="NW42" s="17"/>
      <c r="NX42" s="17"/>
      <c r="NY42" s="17"/>
      <c r="NZ42" s="17"/>
      <c r="OA42" s="17"/>
      <c r="OB42" s="17"/>
      <c r="OC42" s="17"/>
      <c r="OD42" s="17"/>
      <c r="OE42" s="17"/>
      <c r="OF42" s="17"/>
      <c r="OG42" s="17"/>
      <c r="OH42" s="17"/>
      <c r="OI42" s="17"/>
      <c r="OJ42" s="17"/>
      <c r="OK42" s="17"/>
      <c r="OL42" s="17"/>
      <c r="OM42" s="17"/>
      <c r="ON42" s="17"/>
      <c r="OO42" s="17"/>
      <c r="OP42" s="17"/>
      <c r="OQ42" s="17"/>
      <c r="OR42" s="17"/>
      <c r="OS42" s="17"/>
      <c r="OT42" s="17"/>
      <c r="OU42" s="17"/>
      <c r="OV42" s="17"/>
      <c r="OW42" s="17"/>
      <c r="OX42" s="17"/>
      <c r="OY42" s="17"/>
      <c r="OZ42" s="17"/>
      <c r="PA42" s="17"/>
    </row>
    <row r="43" spans="7:417" ht="18">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c r="IT43" s="17"/>
      <c r="IU43" s="17"/>
      <c r="IV43" s="17"/>
      <c r="IW43" s="17"/>
      <c r="IX43" s="17"/>
      <c r="IY43" s="17"/>
      <c r="IZ43" s="17"/>
      <c r="JA43" s="17"/>
      <c r="JB43" s="17"/>
      <c r="JC43" s="17"/>
      <c r="JD43" s="17"/>
      <c r="JE43" s="17"/>
      <c r="JF43" s="17"/>
      <c r="JG43" s="17"/>
      <c r="JH43" s="17"/>
      <c r="JI43" s="17"/>
      <c r="JJ43" s="17"/>
      <c r="JK43" s="17"/>
      <c r="JL43" s="17"/>
      <c r="JM43" s="17"/>
      <c r="JN43" s="17"/>
      <c r="JO43" s="17"/>
      <c r="JP43" s="17"/>
      <c r="JQ43" s="17"/>
      <c r="JR43" s="17"/>
      <c r="JS43" s="17"/>
      <c r="JT43" s="17"/>
      <c r="JU43" s="17"/>
      <c r="JV43" s="17"/>
      <c r="JW43" s="17"/>
      <c r="JX43" s="17"/>
      <c r="JY43" s="17"/>
      <c r="JZ43" s="17"/>
      <c r="KA43" s="17"/>
      <c r="KB43" s="17"/>
      <c r="KC43" s="17"/>
      <c r="KD43" s="17"/>
      <c r="KE43" s="17"/>
      <c r="KF43" s="17"/>
      <c r="KG43" s="17"/>
      <c r="KH43" s="17"/>
      <c r="KI43" s="17"/>
      <c r="KJ43" s="17"/>
      <c r="KK43" s="17"/>
      <c r="KL43" s="17"/>
      <c r="KM43" s="17"/>
      <c r="KN43" s="17"/>
      <c r="KO43" s="17"/>
      <c r="KP43" s="17"/>
      <c r="KQ43" s="17"/>
      <c r="KR43" s="17"/>
      <c r="KS43" s="17"/>
      <c r="KT43" s="17"/>
      <c r="KU43" s="17"/>
      <c r="KV43" s="17"/>
      <c r="KW43" s="17"/>
      <c r="KX43" s="17"/>
      <c r="KY43" s="17"/>
      <c r="KZ43" s="17"/>
      <c r="LA43" s="17"/>
      <c r="LB43" s="17"/>
      <c r="LC43" s="17"/>
      <c r="LD43" s="17"/>
      <c r="LE43" s="17"/>
      <c r="LF43" s="17"/>
      <c r="LG43" s="17"/>
      <c r="LH43" s="17"/>
      <c r="LI43" s="17"/>
      <c r="LJ43" s="17"/>
      <c r="LK43" s="17"/>
      <c r="LL43" s="17"/>
      <c r="LM43" s="17"/>
      <c r="LN43" s="17"/>
      <c r="LO43" s="17"/>
      <c r="LP43" s="17"/>
      <c r="LQ43" s="17"/>
      <c r="LR43" s="17"/>
      <c r="LS43" s="17"/>
      <c r="LT43" s="17"/>
      <c r="LU43" s="17"/>
      <c r="LV43" s="17"/>
      <c r="LW43" s="17"/>
      <c r="LX43" s="17"/>
      <c r="LY43" s="17"/>
      <c r="LZ43" s="17"/>
      <c r="MA43" s="17"/>
      <c r="MB43" s="17"/>
      <c r="MC43" s="17"/>
      <c r="MD43" s="17"/>
      <c r="ME43" s="17"/>
      <c r="MF43" s="17"/>
      <c r="MG43" s="17"/>
      <c r="MH43" s="17"/>
      <c r="MI43" s="17"/>
      <c r="MJ43" s="17"/>
      <c r="MK43" s="17"/>
      <c r="ML43" s="17"/>
      <c r="MM43" s="17"/>
      <c r="MN43" s="17"/>
      <c r="MO43" s="17"/>
      <c r="MP43" s="17"/>
      <c r="MQ43" s="17"/>
      <c r="MR43" s="17"/>
      <c r="MS43" s="17"/>
      <c r="MT43" s="17"/>
      <c r="MU43" s="17"/>
      <c r="MV43" s="17"/>
      <c r="MW43" s="17"/>
      <c r="MX43" s="17"/>
      <c r="MY43" s="17"/>
      <c r="MZ43" s="17"/>
      <c r="NA43" s="17"/>
      <c r="NB43" s="17"/>
      <c r="NC43" s="17"/>
      <c r="ND43" s="17"/>
      <c r="NE43" s="17"/>
      <c r="NF43" s="17"/>
      <c r="NG43" s="17"/>
      <c r="NH43" s="17"/>
      <c r="NI43" s="17"/>
      <c r="NJ43" s="17"/>
      <c r="NK43" s="17"/>
      <c r="NL43" s="17"/>
      <c r="NM43" s="17"/>
      <c r="NN43" s="17"/>
      <c r="NO43" s="17"/>
      <c r="NP43" s="17"/>
      <c r="NQ43" s="17"/>
      <c r="NR43" s="17"/>
      <c r="NS43" s="17"/>
      <c r="NT43" s="17"/>
      <c r="NU43" s="17"/>
      <c r="NV43" s="17"/>
      <c r="NW43" s="17"/>
      <c r="NX43" s="17"/>
      <c r="NY43" s="17"/>
      <c r="NZ43" s="17"/>
      <c r="OA43" s="17"/>
      <c r="OB43" s="17"/>
      <c r="OC43" s="17"/>
      <c r="OD43" s="17"/>
      <c r="OE43" s="17"/>
      <c r="OF43" s="17"/>
      <c r="OG43" s="17"/>
      <c r="OH43" s="17"/>
      <c r="OI43" s="17"/>
      <c r="OJ43" s="17"/>
      <c r="OK43" s="17"/>
      <c r="OL43" s="17"/>
      <c r="OM43" s="17"/>
      <c r="ON43" s="17"/>
      <c r="OO43" s="17"/>
      <c r="OP43" s="17"/>
      <c r="OQ43" s="17"/>
      <c r="OR43" s="17"/>
      <c r="OS43" s="17"/>
      <c r="OT43" s="17"/>
      <c r="OU43" s="17"/>
      <c r="OV43" s="17"/>
      <c r="OW43" s="17"/>
      <c r="OX43" s="17"/>
      <c r="OY43" s="17"/>
      <c r="OZ43" s="17"/>
      <c r="PA43" s="17"/>
    </row>
    <row r="44" spans="7:417" ht="18">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c r="IV44" s="17"/>
      <c r="IW44" s="17"/>
      <c r="IX44" s="17"/>
      <c r="IY44" s="17"/>
      <c r="IZ44" s="17"/>
      <c r="JA44" s="17"/>
      <c r="JB44" s="17"/>
      <c r="JC44" s="17"/>
      <c r="JD44" s="17"/>
      <c r="JE44" s="17"/>
      <c r="JF44" s="17"/>
      <c r="JG44" s="17"/>
      <c r="JH44" s="17"/>
      <c r="JI44" s="17"/>
      <c r="JJ44" s="17"/>
      <c r="JK44" s="17"/>
      <c r="JL44" s="17"/>
      <c r="JM44" s="17"/>
      <c r="JN44" s="17"/>
      <c r="JO44" s="17"/>
      <c r="JP44" s="17"/>
      <c r="JQ44" s="17"/>
      <c r="JR44" s="17"/>
      <c r="JS44" s="17"/>
      <c r="JT44" s="17"/>
      <c r="JU44" s="17"/>
      <c r="JV44" s="17"/>
      <c r="JW44" s="17"/>
      <c r="JX44" s="17"/>
      <c r="JY44" s="17"/>
      <c r="JZ44" s="17"/>
      <c r="KA44" s="17"/>
      <c r="KB44" s="17"/>
      <c r="KC44" s="17"/>
      <c r="KD44" s="17"/>
      <c r="KE44" s="17"/>
      <c r="KF44" s="17"/>
      <c r="KG44" s="17"/>
      <c r="KH44" s="17"/>
      <c r="KI44" s="17"/>
      <c r="KJ44" s="17"/>
      <c r="KK44" s="17"/>
      <c r="KL44" s="17"/>
      <c r="KM44" s="17"/>
      <c r="KN44" s="17"/>
      <c r="KO44" s="17"/>
      <c r="KP44" s="17"/>
      <c r="KQ44" s="17"/>
      <c r="KR44" s="17"/>
      <c r="KS44" s="17"/>
      <c r="KT44" s="17"/>
      <c r="KU44" s="17"/>
      <c r="KV44" s="17"/>
      <c r="KW44" s="17"/>
      <c r="KX44" s="17"/>
      <c r="KY44" s="17"/>
      <c r="KZ44" s="17"/>
      <c r="LA44" s="17"/>
      <c r="LB44" s="17"/>
      <c r="LC44" s="17"/>
      <c r="LD44" s="17"/>
      <c r="LE44" s="17"/>
      <c r="LF44" s="17"/>
      <c r="LG44" s="17"/>
      <c r="LH44" s="17"/>
      <c r="LI44" s="17"/>
      <c r="LJ44" s="17"/>
      <c r="LK44" s="17"/>
      <c r="LL44" s="17"/>
      <c r="LM44" s="17"/>
      <c r="LN44" s="17"/>
      <c r="LO44" s="17"/>
      <c r="LP44" s="17"/>
      <c r="LQ44" s="17"/>
      <c r="LR44" s="17"/>
      <c r="LS44" s="17"/>
      <c r="LT44" s="17"/>
      <c r="LU44" s="17"/>
      <c r="LV44" s="17"/>
      <c r="LW44" s="17"/>
      <c r="LX44" s="17"/>
      <c r="LY44" s="17"/>
      <c r="LZ44" s="17"/>
      <c r="MA44" s="17"/>
      <c r="MB44" s="17"/>
      <c r="MC44" s="17"/>
      <c r="MD44" s="17"/>
      <c r="ME44" s="17"/>
      <c r="MF44" s="17"/>
      <c r="MG44" s="17"/>
      <c r="MH44" s="17"/>
      <c r="MI44" s="17"/>
      <c r="MJ44" s="17"/>
      <c r="MK44" s="17"/>
      <c r="ML44" s="17"/>
      <c r="MM44" s="17"/>
      <c r="MN44" s="17"/>
      <c r="MO44" s="17"/>
      <c r="MP44" s="17"/>
      <c r="MQ44" s="17"/>
      <c r="MR44" s="17"/>
      <c r="MS44" s="17"/>
      <c r="MT44" s="17"/>
      <c r="MU44" s="17"/>
      <c r="MV44" s="17"/>
      <c r="MW44" s="17"/>
      <c r="MX44" s="17"/>
      <c r="MY44" s="17"/>
      <c r="MZ44" s="17"/>
      <c r="NA44" s="17"/>
      <c r="NB44" s="17"/>
      <c r="NC44" s="17"/>
      <c r="ND44" s="17"/>
      <c r="NE44" s="17"/>
      <c r="NF44" s="17"/>
      <c r="NG44" s="17"/>
      <c r="NH44" s="17"/>
      <c r="NI44" s="17"/>
      <c r="NJ44" s="17"/>
      <c r="NK44" s="17"/>
      <c r="NL44" s="17"/>
      <c r="NM44" s="17"/>
      <c r="NN44" s="17"/>
      <c r="NO44" s="17"/>
      <c r="NP44" s="17"/>
      <c r="NQ44" s="17"/>
      <c r="NR44" s="17"/>
      <c r="NS44" s="17"/>
      <c r="NT44" s="17"/>
      <c r="NU44" s="17"/>
      <c r="NV44" s="17"/>
      <c r="NW44" s="17"/>
      <c r="NX44" s="17"/>
      <c r="NY44" s="17"/>
      <c r="NZ44" s="17"/>
      <c r="OA44" s="17"/>
      <c r="OB44" s="17"/>
      <c r="OC44" s="17"/>
      <c r="OD44" s="17"/>
      <c r="OE44" s="17"/>
      <c r="OF44" s="17"/>
      <c r="OG44" s="17"/>
      <c r="OH44" s="17"/>
      <c r="OI44" s="17"/>
      <c r="OJ44" s="17"/>
      <c r="OK44" s="17"/>
      <c r="OL44" s="17"/>
      <c r="OM44" s="17"/>
      <c r="ON44" s="17"/>
      <c r="OO44" s="17"/>
      <c r="OP44" s="17"/>
      <c r="OQ44" s="17"/>
      <c r="OR44" s="17"/>
      <c r="OS44" s="17"/>
      <c r="OT44" s="17"/>
      <c r="OU44" s="17"/>
      <c r="OV44" s="17"/>
      <c r="OW44" s="17"/>
      <c r="OX44" s="17"/>
      <c r="OY44" s="17"/>
      <c r="OZ44" s="17"/>
      <c r="PA44" s="17"/>
    </row>
    <row r="45" spans="7:417" ht="18">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c r="IT45" s="17"/>
      <c r="IU45" s="17"/>
      <c r="IV45" s="17"/>
      <c r="IW45" s="17"/>
      <c r="IX45" s="17"/>
      <c r="IY45" s="17"/>
      <c r="IZ45" s="17"/>
      <c r="JA45" s="17"/>
      <c r="JB45" s="17"/>
      <c r="JC45" s="17"/>
      <c r="JD45" s="17"/>
      <c r="JE45" s="17"/>
      <c r="JF45" s="17"/>
      <c r="JG45" s="17"/>
      <c r="JH45" s="17"/>
      <c r="JI45" s="17"/>
      <c r="JJ45" s="17"/>
      <c r="JK45" s="17"/>
      <c r="JL45" s="17"/>
      <c r="JM45" s="17"/>
      <c r="JN45" s="17"/>
      <c r="JO45" s="17"/>
      <c r="JP45" s="17"/>
      <c r="JQ45" s="17"/>
      <c r="JR45" s="17"/>
      <c r="JS45" s="17"/>
      <c r="JT45" s="17"/>
      <c r="JU45" s="17"/>
      <c r="JV45" s="17"/>
      <c r="JW45" s="17"/>
      <c r="JX45" s="17"/>
      <c r="JY45" s="17"/>
      <c r="JZ45" s="17"/>
      <c r="KA45" s="17"/>
      <c r="KB45" s="17"/>
      <c r="KC45" s="17"/>
      <c r="KD45" s="17"/>
      <c r="KE45" s="17"/>
      <c r="KF45" s="17"/>
      <c r="KG45" s="17"/>
      <c r="KH45" s="17"/>
      <c r="KI45" s="17"/>
      <c r="KJ45" s="17"/>
      <c r="KK45" s="17"/>
      <c r="KL45" s="17"/>
      <c r="KM45" s="17"/>
      <c r="KN45" s="17"/>
      <c r="KO45" s="17"/>
      <c r="KP45" s="17"/>
      <c r="KQ45" s="17"/>
      <c r="KR45" s="17"/>
      <c r="KS45" s="17"/>
      <c r="KT45" s="17"/>
      <c r="KU45" s="17"/>
      <c r="KV45" s="17"/>
      <c r="KW45" s="17"/>
      <c r="KX45" s="17"/>
      <c r="KY45" s="17"/>
      <c r="KZ45" s="17"/>
      <c r="LA45" s="17"/>
      <c r="LB45" s="17"/>
      <c r="LC45" s="17"/>
      <c r="LD45" s="17"/>
      <c r="LE45" s="17"/>
      <c r="LF45" s="17"/>
      <c r="LG45" s="17"/>
      <c r="LH45" s="17"/>
      <c r="LI45" s="17"/>
      <c r="LJ45" s="17"/>
      <c r="LK45" s="17"/>
      <c r="LL45" s="17"/>
      <c r="LM45" s="17"/>
      <c r="LN45" s="17"/>
      <c r="LO45" s="17"/>
      <c r="LP45" s="17"/>
      <c r="LQ45" s="17"/>
      <c r="LR45" s="17"/>
      <c r="LS45" s="17"/>
      <c r="LT45" s="17"/>
      <c r="LU45" s="17"/>
      <c r="LV45" s="17"/>
      <c r="LW45" s="17"/>
      <c r="LX45" s="17"/>
      <c r="LY45" s="17"/>
      <c r="LZ45" s="17"/>
      <c r="MA45" s="17"/>
      <c r="MB45" s="17"/>
      <c r="MC45" s="17"/>
      <c r="MD45" s="17"/>
      <c r="ME45" s="17"/>
      <c r="MF45" s="17"/>
      <c r="MG45" s="17"/>
      <c r="MH45" s="17"/>
      <c r="MI45" s="17"/>
      <c r="MJ45" s="17"/>
      <c r="MK45" s="17"/>
      <c r="ML45" s="17"/>
      <c r="MM45" s="17"/>
      <c r="MN45" s="17"/>
      <c r="MO45" s="17"/>
      <c r="MP45" s="17"/>
      <c r="MQ45" s="17"/>
      <c r="MR45" s="17"/>
      <c r="MS45" s="17"/>
      <c r="MT45" s="17"/>
      <c r="MU45" s="17"/>
      <c r="MV45" s="17"/>
      <c r="MW45" s="17"/>
      <c r="MX45" s="17"/>
      <c r="MY45" s="17"/>
      <c r="MZ45" s="17"/>
      <c r="NA45" s="17"/>
      <c r="NB45" s="17"/>
      <c r="NC45" s="17"/>
      <c r="ND45" s="17"/>
      <c r="NE45" s="17"/>
      <c r="NF45" s="17"/>
      <c r="NG45" s="17"/>
      <c r="NH45" s="17"/>
      <c r="NI45" s="17"/>
      <c r="NJ45" s="17"/>
      <c r="NK45" s="17"/>
      <c r="NL45" s="17"/>
      <c r="NM45" s="17"/>
      <c r="NN45" s="17"/>
      <c r="NO45" s="17"/>
      <c r="NP45" s="17"/>
      <c r="NQ45" s="17"/>
      <c r="NR45" s="17"/>
      <c r="NS45" s="17"/>
      <c r="NT45" s="17"/>
      <c r="NU45" s="17"/>
      <c r="NV45" s="17"/>
      <c r="NW45" s="17"/>
      <c r="NX45" s="17"/>
      <c r="NY45" s="17"/>
      <c r="NZ45" s="17"/>
      <c r="OA45" s="17"/>
      <c r="OB45" s="17"/>
      <c r="OC45" s="17"/>
      <c r="OD45" s="17"/>
      <c r="OE45" s="17"/>
      <c r="OF45" s="17"/>
      <c r="OG45" s="17"/>
      <c r="OH45" s="17"/>
      <c r="OI45" s="17"/>
      <c r="OJ45" s="17"/>
      <c r="OK45" s="17"/>
      <c r="OL45" s="17"/>
      <c r="OM45" s="17"/>
      <c r="ON45" s="17"/>
      <c r="OO45" s="17"/>
      <c r="OP45" s="17"/>
      <c r="OQ45" s="17"/>
      <c r="OR45" s="17"/>
      <c r="OS45" s="17"/>
      <c r="OT45" s="17"/>
      <c r="OU45" s="17"/>
      <c r="OV45" s="17"/>
      <c r="OW45" s="17"/>
      <c r="OX45" s="17"/>
      <c r="OY45" s="17"/>
      <c r="OZ45" s="17"/>
      <c r="PA45" s="17"/>
    </row>
    <row r="46" spans="7:417" ht="18">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c r="IT46" s="17"/>
      <c r="IU46" s="17"/>
      <c r="IV46" s="17"/>
      <c r="IW46" s="17"/>
      <c r="IX46" s="17"/>
      <c r="IY46" s="17"/>
      <c r="IZ46" s="17"/>
      <c r="JA46" s="17"/>
      <c r="JB46" s="17"/>
      <c r="JC46" s="17"/>
      <c r="JD46" s="17"/>
      <c r="JE46" s="17"/>
      <c r="JF46" s="17"/>
      <c r="JG46" s="17"/>
      <c r="JH46" s="17"/>
      <c r="JI46" s="17"/>
      <c r="JJ46" s="17"/>
      <c r="JK46" s="17"/>
      <c r="JL46" s="17"/>
      <c r="JM46" s="17"/>
      <c r="JN46" s="17"/>
      <c r="JO46" s="17"/>
      <c r="JP46" s="17"/>
      <c r="JQ46" s="17"/>
      <c r="JR46" s="17"/>
      <c r="JS46" s="17"/>
      <c r="JT46" s="17"/>
      <c r="JU46" s="17"/>
      <c r="JV46" s="17"/>
      <c r="JW46" s="17"/>
      <c r="JX46" s="17"/>
      <c r="JY46" s="17"/>
      <c r="JZ46" s="17"/>
      <c r="KA46" s="17"/>
      <c r="KB46" s="17"/>
      <c r="KC46" s="17"/>
      <c r="KD46" s="17"/>
      <c r="KE46" s="17"/>
      <c r="KF46" s="17"/>
      <c r="KG46" s="17"/>
      <c r="KH46" s="17"/>
      <c r="KI46" s="17"/>
      <c r="KJ46" s="17"/>
      <c r="KK46" s="17"/>
      <c r="KL46" s="17"/>
      <c r="KM46" s="17"/>
      <c r="KN46" s="17"/>
      <c r="KO46" s="17"/>
      <c r="KP46" s="17"/>
      <c r="KQ46" s="17"/>
      <c r="KR46" s="17"/>
      <c r="KS46" s="17"/>
      <c r="KT46" s="17"/>
      <c r="KU46" s="17"/>
      <c r="KV46" s="17"/>
      <c r="KW46" s="17"/>
      <c r="KX46" s="17"/>
      <c r="KY46" s="17"/>
      <c r="KZ46" s="17"/>
      <c r="LA46" s="17"/>
      <c r="LB46" s="17"/>
      <c r="LC46" s="17"/>
      <c r="LD46" s="17"/>
      <c r="LE46" s="17"/>
      <c r="LF46" s="17"/>
      <c r="LG46" s="17"/>
      <c r="LH46" s="17"/>
      <c r="LI46" s="17"/>
      <c r="LJ46" s="17"/>
      <c r="LK46" s="17"/>
      <c r="LL46" s="17"/>
      <c r="LM46" s="17"/>
      <c r="LN46" s="17"/>
      <c r="LO46" s="17"/>
      <c r="LP46" s="17"/>
      <c r="LQ46" s="17"/>
      <c r="LR46" s="17"/>
      <c r="LS46" s="17"/>
      <c r="LT46" s="17"/>
      <c r="LU46" s="17"/>
      <c r="LV46" s="17"/>
      <c r="LW46" s="17"/>
      <c r="LX46" s="17"/>
      <c r="LY46" s="17"/>
      <c r="LZ46" s="17"/>
      <c r="MA46" s="17"/>
      <c r="MB46" s="17"/>
      <c r="MC46" s="17"/>
      <c r="MD46" s="17"/>
      <c r="ME46" s="17"/>
      <c r="MF46" s="17"/>
      <c r="MG46" s="17"/>
      <c r="MH46" s="17"/>
      <c r="MI46" s="17"/>
      <c r="MJ46" s="17"/>
      <c r="MK46" s="17"/>
      <c r="ML46" s="17"/>
      <c r="MM46" s="17"/>
      <c r="MN46" s="17"/>
      <c r="MO46" s="17"/>
      <c r="MP46" s="17"/>
      <c r="MQ46" s="17"/>
      <c r="MR46" s="17"/>
      <c r="MS46" s="17"/>
      <c r="MT46" s="17"/>
      <c r="MU46" s="17"/>
      <c r="MV46" s="17"/>
      <c r="MW46" s="17"/>
      <c r="MX46" s="17"/>
      <c r="MY46" s="17"/>
      <c r="MZ46" s="17"/>
      <c r="NA46" s="17"/>
      <c r="NB46" s="17"/>
      <c r="NC46" s="17"/>
      <c r="ND46" s="17"/>
      <c r="NE46" s="17"/>
      <c r="NF46" s="17"/>
      <c r="NG46" s="17"/>
      <c r="NH46" s="17"/>
      <c r="NI46" s="17"/>
      <c r="NJ46" s="17"/>
      <c r="NK46" s="17"/>
      <c r="NL46" s="17"/>
      <c r="NM46" s="17"/>
      <c r="NN46" s="17"/>
      <c r="NO46" s="17"/>
      <c r="NP46" s="17"/>
      <c r="NQ46" s="17"/>
      <c r="NR46" s="17"/>
      <c r="NS46" s="17"/>
      <c r="NT46" s="17"/>
      <c r="NU46" s="17"/>
      <c r="NV46" s="17"/>
      <c r="NW46" s="17"/>
      <c r="NX46" s="17"/>
      <c r="NY46" s="17"/>
      <c r="NZ46" s="17"/>
      <c r="OA46" s="17"/>
      <c r="OB46" s="17"/>
      <c r="OC46" s="17"/>
      <c r="OD46" s="17"/>
      <c r="OE46" s="17"/>
      <c r="OF46" s="17"/>
      <c r="OG46" s="17"/>
      <c r="OH46" s="17"/>
      <c r="OI46" s="17"/>
      <c r="OJ46" s="17"/>
      <c r="OK46" s="17"/>
      <c r="OL46" s="17"/>
      <c r="OM46" s="17"/>
      <c r="ON46" s="17"/>
      <c r="OO46" s="17"/>
      <c r="OP46" s="17"/>
      <c r="OQ46" s="17"/>
      <c r="OR46" s="17"/>
      <c r="OS46" s="17"/>
      <c r="OT46" s="17"/>
      <c r="OU46" s="17"/>
      <c r="OV46" s="17"/>
      <c r="OW46" s="17"/>
      <c r="OX46" s="17"/>
      <c r="OY46" s="17"/>
      <c r="OZ46" s="17"/>
      <c r="PA46" s="17"/>
    </row>
    <row r="47" spans="7:417" ht="18">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c r="IW47" s="17"/>
      <c r="IX47" s="17"/>
      <c r="IY47" s="17"/>
      <c r="IZ47" s="17"/>
      <c r="JA47" s="17"/>
      <c r="JB47" s="17"/>
      <c r="JC47" s="17"/>
      <c r="JD47" s="17"/>
      <c r="JE47" s="17"/>
      <c r="JF47" s="17"/>
      <c r="JG47" s="17"/>
      <c r="JH47" s="17"/>
      <c r="JI47" s="17"/>
      <c r="JJ47" s="17"/>
      <c r="JK47" s="17"/>
      <c r="JL47" s="17"/>
      <c r="JM47" s="17"/>
      <c r="JN47" s="17"/>
      <c r="JO47" s="17"/>
      <c r="JP47" s="17"/>
      <c r="JQ47" s="17"/>
      <c r="JR47" s="17"/>
      <c r="JS47" s="17"/>
      <c r="JT47" s="17"/>
      <c r="JU47" s="17"/>
      <c r="JV47" s="17"/>
      <c r="JW47" s="17"/>
      <c r="JX47" s="17"/>
      <c r="JY47" s="17"/>
      <c r="JZ47" s="17"/>
      <c r="KA47" s="17"/>
      <c r="KB47" s="17"/>
      <c r="KC47" s="17"/>
      <c r="KD47" s="17"/>
      <c r="KE47" s="17"/>
      <c r="KF47" s="17"/>
      <c r="KG47" s="17"/>
      <c r="KH47" s="17"/>
      <c r="KI47" s="17"/>
      <c r="KJ47" s="17"/>
      <c r="KK47" s="17"/>
      <c r="KL47" s="17"/>
      <c r="KM47" s="17"/>
      <c r="KN47" s="17"/>
      <c r="KO47" s="17"/>
      <c r="KP47" s="17"/>
      <c r="KQ47" s="17"/>
      <c r="KR47" s="17"/>
      <c r="KS47" s="17"/>
      <c r="KT47" s="17"/>
      <c r="KU47" s="17"/>
      <c r="KV47" s="17"/>
      <c r="KW47" s="17"/>
      <c r="KX47" s="17"/>
      <c r="KY47" s="17"/>
      <c r="KZ47" s="17"/>
      <c r="LA47" s="17"/>
      <c r="LB47" s="17"/>
      <c r="LC47" s="17"/>
      <c r="LD47" s="17"/>
      <c r="LE47" s="17"/>
      <c r="LF47" s="17"/>
      <c r="LG47" s="17"/>
      <c r="LH47" s="17"/>
      <c r="LI47" s="17"/>
      <c r="LJ47" s="17"/>
      <c r="LK47" s="17"/>
      <c r="LL47" s="17"/>
      <c r="LM47" s="17"/>
      <c r="LN47" s="17"/>
      <c r="LO47" s="17"/>
      <c r="LP47" s="17"/>
      <c r="LQ47" s="17"/>
      <c r="LR47" s="17"/>
      <c r="LS47" s="17"/>
      <c r="LT47" s="17"/>
      <c r="LU47" s="17"/>
      <c r="LV47" s="17"/>
      <c r="LW47" s="17"/>
      <c r="LX47" s="17"/>
      <c r="LY47" s="17"/>
      <c r="LZ47" s="17"/>
      <c r="MA47" s="17"/>
      <c r="MB47" s="17"/>
      <c r="MC47" s="17"/>
      <c r="MD47" s="17"/>
      <c r="ME47" s="17"/>
      <c r="MF47" s="17"/>
      <c r="MG47" s="17"/>
      <c r="MH47" s="17"/>
      <c r="MI47" s="17"/>
      <c r="MJ47" s="17"/>
      <c r="MK47" s="17"/>
      <c r="ML47" s="17"/>
      <c r="MM47" s="17"/>
      <c r="MN47" s="17"/>
      <c r="MO47" s="17"/>
      <c r="MP47" s="17"/>
      <c r="MQ47" s="17"/>
      <c r="MR47" s="17"/>
      <c r="MS47" s="17"/>
      <c r="MT47" s="17"/>
      <c r="MU47" s="17"/>
      <c r="MV47" s="17"/>
      <c r="MW47" s="17"/>
      <c r="MX47" s="17"/>
      <c r="MY47" s="17"/>
      <c r="MZ47" s="17"/>
      <c r="NA47" s="17"/>
      <c r="NB47" s="17"/>
      <c r="NC47" s="17"/>
      <c r="ND47" s="17"/>
      <c r="NE47" s="17"/>
      <c r="NF47" s="17"/>
      <c r="NG47" s="17"/>
      <c r="NH47" s="17"/>
      <c r="NI47" s="17"/>
      <c r="NJ47" s="17"/>
      <c r="NK47" s="17"/>
      <c r="NL47" s="17"/>
      <c r="NM47" s="17"/>
      <c r="NN47" s="17"/>
      <c r="NO47" s="17"/>
      <c r="NP47" s="17"/>
      <c r="NQ47" s="17"/>
      <c r="NR47" s="17"/>
      <c r="NS47" s="17"/>
      <c r="NT47" s="17"/>
      <c r="NU47" s="17"/>
      <c r="NV47" s="17"/>
      <c r="NW47" s="17"/>
      <c r="NX47" s="17"/>
      <c r="NY47" s="17"/>
      <c r="NZ47" s="17"/>
      <c r="OA47" s="17"/>
      <c r="OB47" s="17"/>
      <c r="OC47" s="17"/>
      <c r="OD47" s="17"/>
      <c r="OE47" s="17"/>
      <c r="OF47" s="17"/>
      <c r="OG47" s="17"/>
      <c r="OH47" s="17"/>
      <c r="OI47" s="17"/>
      <c r="OJ47" s="17"/>
      <c r="OK47" s="17"/>
      <c r="OL47" s="17"/>
      <c r="OM47" s="17"/>
      <c r="ON47" s="17"/>
      <c r="OO47" s="17"/>
      <c r="OP47" s="17"/>
      <c r="OQ47" s="17"/>
      <c r="OR47" s="17"/>
      <c r="OS47" s="17"/>
      <c r="OT47" s="17"/>
      <c r="OU47" s="17"/>
      <c r="OV47" s="17"/>
      <c r="OW47" s="17"/>
      <c r="OX47" s="17"/>
      <c r="OY47" s="17"/>
      <c r="OZ47" s="17"/>
      <c r="PA47" s="17"/>
    </row>
    <row r="48" spans="7:417" ht="18">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c r="IV48" s="17"/>
      <c r="IW48" s="17"/>
      <c r="IX48" s="17"/>
      <c r="IY48" s="17"/>
      <c r="IZ48" s="17"/>
      <c r="JA48" s="17"/>
      <c r="JB48" s="17"/>
      <c r="JC48" s="17"/>
      <c r="JD48" s="17"/>
      <c r="JE48" s="17"/>
      <c r="JF48" s="17"/>
      <c r="JG48" s="17"/>
      <c r="JH48" s="17"/>
      <c r="JI48" s="17"/>
      <c r="JJ48" s="17"/>
      <c r="JK48" s="17"/>
      <c r="JL48" s="17"/>
      <c r="JM48" s="17"/>
      <c r="JN48" s="17"/>
      <c r="JO48" s="17"/>
      <c r="JP48" s="17"/>
      <c r="JQ48" s="17"/>
      <c r="JR48" s="17"/>
      <c r="JS48" s="17"/>
      <c r="JT48" s="17"/>
      <c r="JU48" s="17"/>
      <c r="JV48" s="17"/>
      <c r="JW48" s="17"/>
      <c r="JX48" s="17"/>
      <c r="JY48" s="17"/>
      <c r="JZ48" s="17"/>
      <c r="KA48" s="17"/>
      <c r="KB48" s="17"/>
      <c r="KC48" s="17"/>
      <c r="KD48" s="17"/>
      <c r="KE48" s="17"/>
      <c r="KF48" s="17"/>
      <c r="KG48" s="17"/>
      <c r="KH48" s="17"/>
      <c r="KI48" s="17"/>
      <c r="KJ48" s="17"/>
      <c r="KK48" s="17"/>
      <c r="KL48" s="17"/>
      <c r="KM48" s="17"/>
      <c r="KN48" s="17"/>
      <c r="KO48" s="17"/>
      <c r="KP48" s="17"/>
      <c r="KQ48" s="17"/>
      <c r="KR48" s="17"/>
      <c r="KS48" s="17"/>
      <c r="KT48" s="17"/>
      <c r="KU48" s="17"/>
      <c r="KV48" s="17"/>
      <c r="KW48" s="17"/>
      <c r="KX48" s="17"/>
      <c r="KY48" s="17"/>
      <c r="KZ48" s="17"/>
      <c r="LA48" s="17"/>
      <c r="LB48" s="17"/>
      <c r="LC48" s="17"/>
      <c r="LD48" s="17"/>
      <c r="LE48" s="17"/>
      <c r="LF48" s="17"/>
      <c r="LG48" s="17"/>
      <c r="LH48" s="17"/>
      <c r="LI48" s="17"/>
      <c r="LJ48" s="17"/>
      <c r="LK48" s="17"/>
      <c r="LL48" s="17"/>
      <c r="LM48" s="17"/>
      <c r="LN48" s="17"/>
      <c r="LO48" s="17"/>
      <c r="LP48" s="17"/>
      <c r="LQ48" s="17"/>
      <c r="LR48" s="17"/>
      <c r="LS48" s="17"/>
      <c r="LT48" s="17"/>
      <c r="LU48" s="17"/>
      <c r="LV48" s="17"/>
      <c r="LW48" s="17"/>
      <c r="LX48" s="17"/>
      <c r="LY48" s="17"/>
      <c r="LZ48" s="17"/>
      <c r="MA48" s="17"/>
      <c r="MB48" s="17"/>
      <c r="MC48" s="17"/>
      <c r="MD48" s="17"/>
      <c r="ME48" s="17"/>
      <c r="MF48" s="17"/>
      <c r="MG48" s="17"/>
      <c r="MH48" s="17"/>
      <c r="MI48" s="17"/>
      <c r="MJ48" s="17"/>
      <c r="MK48" s="17"/>
      <c r="ML48" s="17"/>
      <c r="MM48" s="17"/>
      <c r="MN48" s="17"/>
      <c r="MO48" s="17"/>
      <c r="MP48" s="17"/>
      <c r="MQ48" s="17"/>
      <c r="MR48" s="17"/>
      <c r="MS48" s="17"/>
      <c r="MT48" s="17"/>
      <c r="MU48" s="17"/>
      <c r="MV48" s="17"/>
      <c r="MW48" s="17"/>
      <c r="MX48" s="17"/>
      <c r="MY48" s="17"/>
      <c r="MZ48" s="17"/>
      <c r="NA48" s="17"/>
      <c r="NB48" s="17"/>
      <c r="NC48" s="17"/>
      <c r="ND48" s="17"/>
      <c r="NE48" s="17"/>
      <c r="NF48" s="17"/>
      <c r="NG48" s="17"/>
      <c r="NH48" s="17"/>
      <c r="NI48" s="17"/>
      <c r="NJ48" s="17"/>
      <c r="NK48" s="17"/>
      <c r="NL48" s="17"/>
      <c r="NM48" s="17"/>
      <c r="NN48" s="17"/>
      <c r="NO48" s="17"/>
      <c r="NP48" s="17"/>
      <c r="NQ48" s="17"/>
      <c r="NR48" s="17"/>
      <c r="NS48" s="17"/>
      <c r="NT48" s="17"/>
      <c r="NU48" s="17"/>
      <c r="NV48" s="17"/>
      <c r="NW48" s="17"/>
      <c r="NX48" s="17"/>
      <c r="NY48" s="17"/>
      <c r="NZ48" s="17"/>
      <c r="OA48" s="17"/>
      <c r="OB48" s="17"/>
      <c r="OC48" s="17"/>
      <c r="OD48" s="17"/>
      <c r="OE48" s="17"/>
      <c r="OF48" s="17"/>
      <c r="OG48" s="17"/>
      <c r="OH48" s="17"/>
      <c r="OI48" s="17"/>
      <c r="OJ48" s="17"/>
      <c r="OK48" s="17"/>
      <c r="OL48" s="17"/>
      <c r="OM48" s="17"/>
      <c r="ON48" s="17"/>
      <c r="OO48" s="17"/>
      <c r="OP48" s="17"/>
      <c r="OQ48" s="17"/>
      <c r="OR48" s="17"/>
      <c r="OS48" s="17"/>
      <c r="OT48" s="17"/>
      <c r="OU48" s="17"/>
      <c r="OV48" s="17"/>
      <c r="OW48" s="17"/>
      <c r="OX48" s="17"/>
      <c r="OY48" s="17"/>
      <c r="OZ48" s="17"/>
      <c r="PA48" s="17"/>
    </row>
    <row r="49" spans="7:417" ht="18">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c r="IV49" s="17"/>
      <c r="IW49" s="17"/>
      <c r="IX49" s="17"/>
      <c r="IY49" s="17"/>
      <c r="IZ49" s="17"/>
      <c r="JA49" s="17"/>
      <c r="JB49" s="17"/>
      <c r="JC49" s="17"/>
      <c r="JD49" s="17"/>
      <c r="JE49" s="17"/>
      <c r="JF49" s="17"/>
      <c r="JG49" s="17"/>
      <c r="JH49" s="17"/>
      <c r="JI49" s="17"/>
      <c r="JJ49" s="17"/>
      <c r="JK49" s="17"/>
      <c r="JL49" s="17"/>
      <c r="JM49" s="17"/>
      <c r="JN49" s="17"/>
      <c r="JO49" s="17"/>
      <c r="JP49" s="17"/>
      <c r="JQ49" s="17"/>
      <c r="JR49" s="17"/>
      <c r="JS49" s="17"/>
      <c r="JT49" s="17"/>
      <c r="JU49" s="17"/>
      <c r="JV49" s="17"/>
      <c r="JW49" s="17"/>
      <c r="JX49" s="17"/>
      <c r="JY49" s="17"/>
      <c r="JZ49" s="17"/>
      <c r="KA49" s="17"/>
      <c r="KB49" s="17"/>
      <c r="KC49" s="17"/>
      <c r="KD49" s="17"/>
      <c r="KE49" s="17"/>
      <c r="KF49" s="17"/>
      <c r="KG49" s="17"/>
      <c r="KH49" s="17"/>
      <c r="KI49" s="17"/>
      <c r="KJ49" s="17"/>
      <c r="KK49" s="17"/>
      <c r="KL49" s="17"/>
      <c r="KM49" s="17"/>
      <c r="KN49" s="17"/>
      <c r="KO49" s="17"/>
      <c r="KP49" s="17"/>
      <c r="KQ49" s="17"/>
      <c r="KR49" s="17"/>
      <c r="KS49" s="17"/>
      <c r="KT49" s="17"/>
      <c r="KU49" s="17"/>
      <c r="KV49" s="17"/>
      <c r="KW49" s="17"/>
      <c r="KX49" s="17"/>
      <c r="KY49" s="17"/>
      <c r="KZ49" s="17"/>
      <c r="LA49" s="17"/>
      <c r="LB49" s="17"/>
      <c r="LC49" s="17"/>
      <c r="LD49" s="17"/>
      <c r="LE49" s="17"/>
      <c r="LF49" s="17"/>
      <c r="LG49" s="17"/>
      <c r="LH49" s="17"/>
      <c r="LI49" s="17"/>
      <c r="LJ49" s="17"/>
      <c r="LK49" s="17"/>
      <c r="LL49" s="17"/>
      <c r="LM49" s="17"/>
      <c r="LN49" s="17"/>
      <c r="LO49" s="17"/>
      <c r="LP49" s="17"/>
      <c r="LQ49" s="17"/>
      <c r="LR49" s="17"/>
      <c r="LS49" s="17"/>
      <c r="LT49" s="17"/>
      <c r="LU49" s="17"/>
      <c r="LV49" s="17"/>
      <c r="LW49" s="17"/>
      <c r="LX49" s="17"/>
      <c r="LY49" s="17"/>
      <c r="LZ49" s="17"/>
      <c r="MA49" s="17"/>
      <c r="MB49" s="17"/>
      <c r="MC49" s="17"/>
      <c r="MD49" s="17"/>
      <c r="ME49" s="17"/>
      <c r="MF49" s="17"/>
      <c r="MG49" s="17"/>
      <c r="MH49" s="17"/>
      <c r="MI49" s="17"/>
      <c r="MJ49" s="17"/>
      <c r="MK49" s="17"/>
      <c r="ML49" s="17"/>
      <c r="MM49" s="17"/>
      <c r="MN49" s="17"/>
      <c r="MO49" s="17"/>
      <c r="MP49" s="17"/>
      <c r="MQ49" s="17"/>
      <c r="MR49" s="17"/>
      <c r="MS49" s="17"/>
      <c r="MT49" s="17"/>
      <c r="MU49" s="17"/>
      <c r="MV49" s="17"/>
      <c r="MW49" s="17"/>
      <c r="MX49" s="17"/>
      <c r="MY49" s="17"/>
      <c r="MZ49" s="17"/>
      <c r="NA49" s="17"/>
      <c r="NB49" s="17"/>
      <c r="NC49" s="17"/>
      <c r="ND49" s="17"/>
      <c r="NE49" s="17"/>
      <c r="NF49" s="17"/>
      <c r="NG49" s="17"/>
      <c r="NH49" s="17"/>
      <c r="NI49" s="17"/>
      <c r="NJ49" s="17"/>
      <c r="NK49" s="17"/>
      <c r="NL49" s="17"/>
      <c r="NM49" s="17"/>
      <c r="NN49" s="17"/>
      <c r="NO49" s="17"/>
      <c r="NP49" s="17"/>
      <c r="NQ49" s="17"/>
      <c r="NR49" s="17"/>
      <c r="NS49" s="17"/>
      <c r="NT49" s="17"/>
      <c r="NU49" s="17"/>
      <c r="NV49" s="17"/>
      <c r="NW49" s="17"/>
      <c r="NX49" s="17"/>
      <c r="NY49" s="17"/>
      <c r="NZ49" s="17"/>
      <c r="OA49" s="17"/>
      <c r="OB49" s="17"/>
      <c r="OC49" s="17"/>
      <c r="OD49" s="17"/>
      <c r="OE49" s="17"/>
      <c r="OF49" s="17"/>
      <c r="OG49" s="17"/>
      <c r="OH49" s="17"/>
      <c r="OI49" s="17"/>
      <c r="OJ49" s="17"/>
      <c r="OK49" s="17"/>
      <c r="OL49" s="17"/>
      <c r="OM49" s="17"/>
      <c r="ON49" s="17"/>
      <c r="OO49" s="17"/>
      <c r="OP49" s="17"/>
      <c r="OQ49" s="17"/>
      <c r="OR49" s="17"/>
      <c r="OS49" s="17"/>
      <c r="OT49" s="17"/>
      <c r="OU49" s="17"/>
      <c r="OV49" s="17"/>
      <c r="OW49" s="17"/>
      <c r="OX49" s="17"/>
      <c r="OY49" s="17"/>
      <c r="OZ49" s="17"/>
      <c r="PA49" s="17"/>
    </row>
    <row r="50" spans="7:417" ht="18">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c r="IV50" s="17"/>
      <c r="IW50" s="17"/>
      <c r="IX50" s="17"/>
      <c r="IY50" s="17"/>
      <c r="IZ50" s="17"/>
      <c r="JA50" s="17"/>
      <c r="JB50" s="17"/>
      <c r="JC50" s="17"/>
      <c r="JD50" s="17"/>
      <c r="JE50" s="17"/>
      <c r="JF50" s="17"/>
      <c r="JG50" s="17"/>
      <c r="JH50" s="17"/>
      <c r="JI50" s="17"/>
      <c r="JJ50" s="17"/>
      <c r="JK50" s="17"/>
      <c r="JL50" s="17"/>
      <c r="JM50" s="17"/>
      <c r="JN50" s="17"/>
      <c r="JO50" s="17"/>
      <c r="JP50" s="17"/>
      <c r="JQ50" s="17"/>
      <c r="JR50" s="17"/>
      <c r="JS50" s="17"/>
      <c r="JT50" s="17"/>
      <c r="JU50" s="17"/>
      <c r="JV50" s="17"/>
      <c r="JW50" s="17"/>
      <c r="JX50" s="17"/>
      <c r="JY50" s="17"/>
      <c r="JZ50" s="17"/>
      <c r="KA50" s="17"/>
      <c r="KB50" s="17"/>
      <c r="KC50" s="17"/>
      <c r="KD50" s="17"/>
      <c r="KE50" s="17"/>
      <c r="KF50" s="17"/>
      <c r="KG50" s="17"/>
      <c r="KH50" s="17"/>
      <c r="KI50" s="17"/>
      <c r="KJ50" s="17"/>
      <c r="KK50" s="17"/>
      <c r="KL50" s="17"/>
      <c r="KM50" s="17"/>
      <c r="KN50" s="17"/>
      <c r="KO50" s="17"/>
      <c r="KP50" s="17"/>
      <c r="KQ50" s="17"/>
      <c r="KR50" s="17"/>
      <c r="KS50" s="17"/>
      <c r="KT50" s="17"/>
      <c r="KU50" s="17"/>
      <c r="KV50" s="17"/>
      <c r="KW50" s="17"/>
      <c r="KX50" s="17"/>
      <c r="KY50" s="17"/>
      <c r="KZ50" s="17"/>
      <c r="LA50" s="17"/>
      <c r="LB50" s="17"/>
      <c r="LC50" s="17"/>
      <c r="LD50" s="17"/>
      <c r="LE50" s="17"/>
      <c r="LF50" s="17"/>
      <c r="LG50" s="17"/>
      <c r="LH50" s="17"/>
      <c r="LI50" s="17"/>
      <c r="LJ50" s="17"/>
      <c r="LK50" s="17"/>
      <c r="LL50" s="17"/>
      <c r="LM50" s="17"/>
      <c r="LN50" s="17"/>
      <c r="LO50" s="17"/>
      <c r="LP50" s="17"/>
      <c r="LQ50" s="17"/>
      <c r="LR50" s="17"/>
      <c r="LS50" s="17"/>
      <c r="LT50" s="17"/>
      <c r="LU50" s="17"/>
      <c r="LV50" s="17"/>
      <c r="LW50" s="17"/>
      <c r="LX50" s="17"/>
      <c r="LY50" s="17"/>
      <c r="LZ50" s="17"/>
      <c r="MA50" s="17"/>
      <c r="MB50" s="17"/>
      <c r="MC50" s="17"/>
      <c r="MD50" s="17"/>
      <c r="ME50" s="17"/>
      <c r="MF50" s="17"/>
      <c r="MG50" s="17"/>
      <c r="MH50" s="17"/>
      <c r="MI50" s="17"/>
      <c r="MJ50" s="17"/>
      <c r="MK50" s="17"/>
      <c r="ML50" s="17"/>
      <c r="MM50" s="17"/>
      <c r="MN50" s="17"/>
      <c r="MO50" s="17"/>
      <c r="MP50" s="17"/>
      <c r="MQ50" s="17"/>
      <c r="MR50" s="17"/>
      <c r="MS50" s="17"/>
      <c r="MT50" s="17"/>
      <c r="MU50" s="17"/>
      <c r="MV50" s="17"/>
      <c r="MW50" s="17"/>
      <c r="MX50" s="17"/>
      <c r="MY50" s="17"/>
      <c r="MZ50" s="17"/>
      <c r="NA50" s="17"/>
      <c r="NB50" s="17"/>
      <c r="NC50" s="17"/>
      <c r="ND50" s="17"/>
      <c r="NE50" s="17"/>
      <c r="NF50" s="17"/>
      <c r="NG50" s="17"/>
      <c r="NH50" s="17"/>
      <c r="NI50" s="17"/>
      <c r="NJ50" s="17"/>
      <c r="NK50" s="17"/>
      <c r="NL50" s="17"/>
      <c r="NM50" s="17"/>
      <c r="NN50" s="17"/>
      <c r="NO50" s="17"/>
      <c r="NP50" s="17"/>
      <c r="NQ50" s="17"/>
      <c r="NR50" s="17"/>
      <c r="NS50" s="17"/>
      <c r="NT50" s="17"/>
      <c r="NU50" s="17"/>
      <c r="NV50" s="17"/>
      <c r="NW50" s="17"/>
      <c r="NX50" s="17"/>
      <c r="NY50" s="17"/>
      <c r="NZ50" s="17"/>
      <c r="OA50" s="17"/>
      <c r="OB50" s="17"/>
      <c r="OC50" s="17"/>
      <c r="OD50" s="17"/>
      <c r="OE50" s="17"/>
      <c r="OF50" s="17"/>
      <c r="OG50" s="17"/>
      <c r="OH50" s="17"/>
      <c r="OI50" s="17"/>
      <c r="OJ50" s="17"/>
      <c r="OK50" s="17"/>
      <c r="OL50" s="17"/>
      <c r="OM50" s="17"/>
      <c r="ON50" s="17"/>
      <c r="OO50" s="17"/>
      <c r="OP50" s="17"/>
      <c r="OQ50" s="17"/>
      <c r="OR50" s="17"/>
      <c r="OS50" s="17"/>
      <c r="OT50" s="17"/>
      <c r="OU50" s="17"/>
      <c r="OV50" s="17"/>
      <c r="OW50" s="17"/>
      <c r="OX50" s="17"/>
      <c r="OY50" s="17"/>
      <c r="OZ50" s="17"/>
      <c r="PA50" s="17"/>
    </row>
    <row r="51" spans="7:417" ht="18">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c r="IW51" s="17"/>
      <c r="IX51" s="17"/>
      <c r="IY51" s="17"/>
      <c r="IZ51" s="17"/>
      <c r="JA51" s="17"/>
      <c r="JB51" s="17"/>
      <c r="JC51" s="17"/>
      <c r="JD51" s="17"/>
      <c r="JE51" s="17"/>
      <c r="JF51" s="17"/>
      <c r="JG51" s="17"/>
      <c r="JH51" s="17"/>
      <c r="JI51" s="17"/>
      <c r="JJ51" s="17"/>
      <c r="JK51" s="17"/>
      <c r="JL51" s="17"/>
      <c r="JM51" s="17"/>
      <c r="JN51" s="17"/>
      <c r="JO51" s="17"/>
      <c r="JP51" s="17"/>
      <c r="JQ51" s="17"/>
      <c r="JR51" s="17"/>
      <c r="JS51" s="17"/>
      <c r="JT51" s="17"/>
      <c r="JU51" s="17"/>
      <c r="JV51" s="17"/>
      <c r="JW51" s="17"/>
      <c r="JX51" s="17"/>
      <c r="JY51" s="17"/>
      <c r="JZ51" s="17"/>
      <c r="KA51" s="17"/>
      <c r="KB51" s="17"/>
      <c r="KC51" s="17"/>
      <c r="KD51" s="17"/>
      <c r="KE51" s="17"/>
      <c r="KF51" s="17"/>
      <c r="KG51" s="17"/>
      <c r="KH51" s="17"/>
      <c r="KI51" s="17"/>
      <c r="KJ51" s="17"/>
      <c r="KK51" s="17"/>
      <c r="KL51" s="17"/>
      <c r="KM51" s="17"/>
      <c r="KN51" s="17"/>
      <c r="KO51" s="17"/>
      <c r="KP51" s="17"/>
      <c r="KQ51" s="17"/>
      <c r="KR51" s="17"/>
      <c r="KS51" s="17"/>
      <c r="KT51" s="17"/>
      <c r="KU51" s="17"/>
      <c r="KV51" s="17"/>
      <c r="KW51" s="17"/>
      <c r="KX51" s="17"/>
      <c r="KY51" s="17"/>
      <c r="KZ51" s="17"/>
      <c r="LA51" s="17"/>
      <c r="LB51" s="17"/>
      <c r="LC51" s="17"/>
      <c r="LD51" s="17"/>
      <c r="LE51" s="17"/>
      <c r="LF51" s="17"/>
      <c r="LG51" s="17"/>
      <c r="LH51" s="17"/>
      <c r="LI51" s="17"/>
      <c r="LJ51" s="17"/>
      <c r="LK51" s="17"/>
      <c r="LL51" s="17"/>
      <c r="LM51" s="17"/>
      <c r="LN51" s="17"/>
      <c r="LO51" s="17"/>
      <c r="LP51" s="17"/>
      <c r="LQ51" s="17"/>
      <c r="LR51" s="17"/>
      <c r="LS51" s="17"/>
      <c r="LT51" s="17"/>
      <c r="LU51" s="17"/>
      <c r="LV51" s="17"/>
      <c r="LW51" s="17"/>
      <c r="LX51" s="17"/>
      <c r="LY51" s="17"/>
      <c r="LZ51" s="17"/>
      <c r="MA51" s="17"/>
      <c r="MB51" s="17"/>
      <c r="MC51" s="17"/>
      <c r="MD51" s="17"/>
      <c r="ME51" s="17"/>
      <c r="MF51" s="17"/>
      <c r="MG51" s="17"/>
      <c r="MH51" s="17"/>
      <c r="MI51" s="17"/>
      <c r="MJ51" s="17"/>
      <c r="MK51" s="17"/>
      <c r="ML51" s="17"/>
      <c r="MM51" s="17"/>
      <c r="MN51" s="17"/>
      <c r="MO51" s="17"/>
      <c r="MP51" s="17"/>
      <c r="MQ51" s="17"/>
      <c r="MR51" s="17"/>
      <c r="MS51" s="17"/>
      <c r="MT51" s="17"/>
      <c r="MU51" s="17"/>
      <c r="MV51" s="17"/>
      <c r="MW51" s="17"/>
      <c r="MX51" s="17"/>
      <c r="MY51" s="17"/>
      <c r="MZ51" s="17"/>
      <c r="NA51" s="17"/>
      <c r="NB51" s="17"/>
      <c r="NC51" s="17"/>
      <c r="ND51" s="17"/>
      <c r="NE51" s="17"/>
      <c r="NF51" s="17"/>
      <c r="NG51" s="17"/>
      <c r="NH51" s="17"/>
      <c r="NI51" s="17"/>
      <c r="NJ51" s="17"/>
      <c r="NK51" s="17"/>
      <c r="NL51" s="17"/>
      <c r="NM51" s="17"/>
      <c r="NN51" s="17"/>
      <c r="NO51" s="17"/>
      <c r="NP51" s="17"/>
      <c r="NQ51" s="17"/>
      <c r="NR51" s="17"/>
      <c r="NS51" s="17"/>
      <c r="NT51" s="17"/>
      <c r="NU51" s="17"/>
      <c r="NV51" s="17"/>
      <c r="NW51" s="17"/>
      <c r="NX51" s="17"/>
      <c r="NY51" s="17"/>
      <c r="NZ51" s="17"/>
      <c r="OA51" s="17"/>
      <c r="OB51" s="17"/>
      <c r="OC51" s="17"/>
      <c r="OD51" s="17"/>
      <c r="OE51" s="17"/>
      <c r="OF51" s="17"/>
      <c r="OG51" s="17"/>
      <c r="OH51" s="17"/>
      <c r="OI51" s="17"/>
      <c r="OJ51" s="17"/>
      <c r="OK51" s="17"/>
      <c r="OL51" s="17"/>
      <c r="OM51" s="17"/>
      <c r="ON51" s="17"/>
      <c r="OO51" s="17"/>
      <c r="OP51" s="17"/>
      <c r="OQ51" s="17"/>
      <c r="OR51" s="17"/>
      <c r="OS51" s="17"/>
      <c r="OT51" s="17"/>
      <c r="OU51" s="17"/>
      <c r="OV51" s="17"/>
      <c r="OW51" s="17"/>
      <c r="OX51" s="17"/>
      <c r="OY51" s="17"/>
      <c r="OZ51" s="17"/>
      <c r="PA51" s="17"/>
    </row>
    <row r="52" spans="7:417" ht="18">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c r="IV52" s="17"/>
      <c r="IW52" s="17"/>
      <c r="IX52" s="17"/>
      <c r="IY52" s="17"/>
      <c r="IZ52" s="17"/>
      <c r="JA52" s="17"/>
      <c r="JB52" s="17"/>
      <c r="JC52" s="17"/>
      <c r="JD52" s="17"/>
      <c r="JE52" s="17"/>
      <c r="JF52" s="17"/>
      <c r="JG52" s="17"/>
      <c r="JH52" s="17"/>
      <c r="JI52" s="17"/>
      <c r="JJ52" s="17"/>
      <c r="JK52" s="17"/>
      <c r="JL52" s="17"/>
      <c r="JM52" s="17"/>
      <c r="JN52" s="17"/>
      <c r="JO52" s="17"/>
      <c r="JP52" s="17"/>
      <c r="JQ52" s="17"/>
      <c r="JR52" s="17"/>
      <c r="JS52" s="17"/>
      <c r="JT52" s="17"/>
      <c r="JU52" s="17"/>
      <c r="JV52" s="17"/>
      <c r="JW52" s="17"/>
      <c r="JX52" s="17"/>
      <c r="JY52" s="17"/>
      <c r="JZ52" s="17"/>
      <c r="KA52" s="17"/>
      <c r="KB52" s="17"/>
      <c r="KC52" s="17"/>
      <c r="KD52" s="17"/>
      <c r="KE52" s="17"/>
      <c r="KF52" s="17"/>
      <c r="KG52" s="17"/>
      <c r="KH52" s="17"/>
      <c r="KI52" s="17"/>
      <c r="KJ52" s="17"/>
      <c r="KK52" s="17"/>
      <c r="KL52" s="17"/>
      <c r="KM52" s="17"/>
      <c r="KN52" s="17"/>
      <c r="KO52" s="17"/>
      <c r="KP52" s="17"/>
      <c r="KQ52" s="17"/>
      <c r="KR52" s="17"/>
      <c r="KS52" s="17"/>
      <c r="KT52" s="17"/>
      <c r="KU52" s="17"/>
      <c r="KV52" s="17"/>
      <c r="KW52" s="17"/>
      <c r="KX52" s="17"/>
      <c r="KY52" s="17"/>
      <c r="KZ52" s="17"/>
      <c r="LA52" s="17"/>
      <c r="LB52" s="17"/>
      <c r="LC52" s="17"/>
      <c r="LD52" s="17"/>
      <c r="LE52" s="17"/>
      <c r="LF52" s="17"/>
      <c r="LG52" s="17"/>
      <c r="LH52" s="17"/>
      <c r="LI52" s="17"/>
      <c r="LJ52" s="17"/>
      <c r="LK52" s="17"/>
      <c r="LL52" s="17"/>
      <c r="LM52" s="17"/>
      <c r="LN52" s="17"/>
      <c r="LO52" s="17"/>
      <c r="LP52" s="17"/>
      <c r="LQ52" s="17"/>
      <c r="LR52" s="17"/>
      <c r="LS52" s="17"/>
      <c r="LT52" s="17"/>
      <c r="LU52" s="17"/>
      <c r="LV52" s="17"/>
      <c r="LW52" s="17"/>
      <c r="LX52" s="17"/>
      <c r="LY52" s="17"/>
      <c r="LZ52" s="17"/>
      <c r="MA52" s="17"/>
      <c r="MB52" s="17"/>
      <c r="MC52" s="17"/>
      <c r="MD52" s="17"/>
      <c r="ME52" s="17"/>
      <c r="MF52" s="17"/>
      <c r="MG52" s="17"/>
      <c r="MH52" s="17"/>
      <c r="MI52" s="17"/>
      <c r="MJ52" s="17"/>
      <c r="MK52" s="17"/>
      <c r="ML52" s="17"/>
      <c r="MM52" s="17"/>
      <c r="MN52" s="17"/>
      <c r="MO52" s="17"/>
      <c r="MP52" s="17"/>
      <c r="MQ52" s="17"/>
      <c r="MR52" s="17"/>
      <c r="MS52" s="17"/>
      <c r="MT52" s="17"/>
      <c r="MU52" s="17"/>
      <c r="MV52" s="17"/>
      <c r="MW52" s="17"/>
      <c r="MX52" s="17"/>
      <c r="MY52" s="17"/>
      <c r="MZ52" s="17"/>
      <c r="NA52" s="17"/>
      <c r="NB52" s="17"/>
      <c r="NC52" s="17"/>
      <c r="ND52" s="17"/>
      <c r="NE52" s="17"/>
      <c r="NF52" s="17"/>
      <c r="NG52" s="17"/>
      <c r="NH52" s="17"/>
      <c r="NI52" s="17"/>
      <c r="NJ52" s="17"/>
      <c r="NK52" s="17"/>
      <c r="NL52" s="17"/>
      <c r="NM52" s="17"/>
      <c r="NN52" s="17"/>
      <c r="NO52" s="17"/>
      <c r="NP52" s="17"/>
      <c r="NQ52" s="17"/>
      <c r="NR52" s="17"/>
      <c r="NS52" s="17"/>
      <c r="NT52" s="17"/>
      <c r="NU52" s="17"/>
      <c r="NV52" s="17"/>
      <c r="NW52" s="17"/>
      <c r="NX52" s="17"/>
      <c r="NY52" s="17"/>
      <c r="NZ52" s="17"/>
      <c r="OA52" s="17"/>
      <c r="OB52" s="17"/>
      <c r="OC52" s="17"/>
      <c r="OD52" s="17"/>
      <c r="OE52" s="17"/>
      <c r="OF52" s="17"/>
      <c r="OG52" s="17"/>
      <c r="OH52" s="17"/>
      <c r="OI52" s="17"/>
      <c r="OJ52" s="17"/>
      <c r="OK52" s="17"/>
      <c r="OL52" s="17"/>
      <c r="OM52" s="17"/>
      <c r="ON52" s="17"/>
      <c r="OO52" s="17"/>
      <c r="OP52" s="17"/>
      <c r="OQ52" s="17"/>
      <c r="OR52" s="17"/>
      <c r="OS52" s="17"/>
      <c r="OT52" s="17"/>
      <c r="OU52" s="17"/>
      <c r="OV52" s="17"/>
      <c r="OW52" s="17"/>
      <c r="OX52" s="17"/>
      <c r="OY52" s="17"/>
      <c r="OZ52" s="17"/>
      <c r="PA52" s="17"/>
    </row>
    <row r="53" spans="7:417" ht="18">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c r="IW53" s="17"/>
      <c r="IX53" s="17"/>
      <c r="IY53" s="17"/>
      <c r="IZ53" s="17"/>
      <c r="JA53" s="17"/>
      <c r="JB53" s="17"/>
      <c r="JC53" s="17"/>
      <c r="JD53" s="17"/>
      <c r="JE53" s="17"/>
      <c r="JF53" s="17"/>
      <c r="JG53" s="17"/>
      <c r="JH53" s="17"/>
      <c r="JI53" s="17"/>
      <c r="JJ53" s="17"/>
      <c r="JK53" s="17"/>
      <c r="JL53" s="17"/>
      <c r="JM53" s="17"/>
      <c r="JN53" s="17"/>
      <c r="JO53" s="17"/>
      <c r="JP53" s="17"/>
      <c r="JQ53" s="17"/>
      <c r="JR53" s="17"/>
      <c r="JS53" s="17"/>
      <c r="JT53" s="17"/>
      <c r="JU53" s="17"/>
      <c r="JV53" s="17"/>
      <c r="JW53" s="17"/>
      <c r="JX53" s="17"/>
      <c r="JY53" s="17"/>
      <c r="JZ53" s="17"/>
      <c r="KA53" s="17"/>
      <c r="KB53" s="17"/>
      <c r="KC53" s="17"/>
      <c r="KD53" s="17"/>
      <c r="KE53" s="17"/>
      <c r="KF53" s="17"/>
      <c r="KG53" s="17"/>
      <c r="KH53" s="17"/>
      <c r="KI53" s="17"/>
      <c r="KJ53" s="17"/>
      <c r="KK53" s="17"/>
      <c r="KL53" s="17"/>
      <c r="KM53" s="17"/>
      <c r="KN53" s="17"/>
      <c r="KO53" s="17"/>
      <c r="KP53" s="17"/>
      <c r="KQ53" s="17"/>
      <c r="KR53" s="17"/>
      <c r="KS53" s="17"/>
      <c r="KT53" s="17"/>
      <c r="KU53" s="17"/>
      <c r="KV53" s="17"/>
      <c r="KW53" s="17"/>
      <c r="KX53" s="17"/>
      <c r="KY53" s="17"/>
      <c r="KZ53" s="17"/>
      <c r="LA53" s="17"/>
      <c r="LB53" s="17"/>
      <c r="LC53" s="17"/>
      <c r="LD53" s="17"/>
      <c r="LE53" s="17"/>
      <c r="LF53" s="17"/>
      <c r="LG53" s="17"/>
      <c r="LH53" s="17"/>
      <c r="LI53" s="17"/>
      <c r="LJ53" s="17"/>
      <c r="LK53" s="17"/>
      <c r="LL53" s="17"/>
      <c r="LM53" s="17"/>
      <c r="LN53" s="17"/>
      <c r="LO53" s="17"/>
      <c r="LP53" s="17"/>
      <c r="LQ53" s="17"/>
      <c r="LR53" s="17"/>
      <c r="LS53" s="17"/>
      <c r="LT53" s="17"/>
      <c r="LU53" s="17"/>
      <c r="LV53" s="17"/>
      <c r="LW53" s="17"/>
      <c r="LX53" s="17"/>
      <c r="LY53" s="17"/>
      <c r="LZ53" s="17"/>
      <c r="MA53" s="17"/>
      <c r="MB53" s="17"/>
      <c r="MC53" s="17"/>
      <c r="MD53" s="17"/>
      <c r="ME53" s="17"/>
      <c r="MF53" s="17"/>
      <c r="MG53" s="17"/>
      <c r="MH53" s="17"/>
      <c r="MI53" s="17"/>
      <c r="MJ53" s="17"/>
      <c r="MK53" s="17"/>
      <c r="ML53" s="17"/>
      <c r="MM53" s="17"/>
      <c r="MN53" s="17"/>
      <c r="MO53" s="17"/>
      <c r="MP53" s="17"/>
      <c r="MQ53" s="17"/>
      <c r="MR53" s="17"/>
      <c r="MS53" s="17"/>
      <c r="MT53" s="17"/>
      <c r="MU53" s="17"/>
      <c r="MV53" s="17"/>
      <c r="MW53" s="17"/>
      <c r="MX53" s="17"/>
      <c r="MY53" s="17"/>
      <c r="MZ53" s="17"/>
      <c r="NA53" s="17"/>
      <c r="NB53" s="17"/>
      <c r="NC53" s="17"/>
      <c r="ND53" s="17"/>
      <c r="NE53" s="17"/>
      <c r="NF53" s="17"/>
      <c r="NG53" s="17"/>
      <c r="NH53" s="17"/>
      <c r="NI53" s="17"/>
      <c r="NJ53" s="17"/>
      <c r="NK53" s="17"/>
      <c r="NL53" s="17"/>
      <c r="NM53" s="17"/>
      <c r="NN53" s="17"/>
      <c r="NO53" s="17"/>
      <c r="NP53" s="17"/>
      <c r="NQ53" s="17"/>
      <c r="NR53" s="17"/>
      <c r="NS53" s="17"/>
      <c r="NT53" s="17"/>
      <c r="NU53" s="17"/>
      <c r="NV53" s="17"/>
      <c r="NW53" s="17"/>
      <c r="NX53" s="17"/>
      <c r="NY53" s="17"/>
      <c r="NZ53" s="17"/>
      <c r="OA53" s="17"/>
      <c r="OB53" s="17"/>
      <c r="OC53" s="17"/>
      <c r="OD53" s="17"/>
      <c r="OE53" s="17"/>
      <c r="OF53" s="17"/>
      <c r="OG53" s="17"/>
      <c r="OH53" s="17"/>
      <c r="OI53" s="17"/>
      <c r="OJ53" s="17"/>
      <c r="OK53" s="17"/>
      <c r="OL53" s="17"/>
      <c r="OM53" s="17"/>
      <c r="ON53" s="17"/>
      <c r="OO53" s="17"/>
      <c r="OP53" s="17"/>
      <c r="OQ53" s="17"/>
      <c r="OR53" s="17"/>
      <c r="OS53" s="17"/>
      <c r="OT53" s="17"/>
      <c r="OU53" s="17"/>
      <c r="OV53" s="17"/>
      <c r="OW53" s="17"/>
      <c r="OX53" s="17"/>
      <c r="OY53" s="17"/>
      <c r="OZ53" s="17"/>
      <c r="PA53" s="17"/>
    </row>
    <row r="54" spans="7:417" ht="18">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c r="IV54" s="17"/>
      <c r="IW54" s="17"/>
      <c r="IX54" s="17"/>
      <c r="IY54" s="17"/>
      <c r="IZ54" s="17"/>
      <c r="JA54" s="17"/>
      <c r="JB54" s="17"/>
      <c r="JC54" s="17"/>
      <c r="JD54" s="17"/>
      <c r="JE54" s="17"/>
      <c r="JF54" s="17"/>
      <c r="JG54" s="17"/>
      <c r="JH54" s="17"/>
      <c r="JI54" s="17"/>
      <c r="JJ54" s="17"/>
      <c r="JK54" s="17"/>
      <c r="JL54" s="17"/>
      <c r="JM54" s="17"/>
      <c r="JN54" s="17"/>
      <c r="JO54" s="17"/>
      <c r="JP54" s="17"/>
      <c r="JQ54" s="17"/>
      <c r="JR54" s="17"/>
      <c r="JS54" s="17"/>
      <c r="JT54" s="17"/>
      <c r="JU54" s="17"/>
      <c r="JV54" s="17"/>
      <c r="JW54" s="17"/>
      <c r="JX54" s="17"/>
      <c r="JY54" s="17"/>
      <c r="JZ54" s="17"/>
      <c r="KA54" s="17"/>
      <c r="KB54" s="17"/>
      <c r="KC54" s="17"/>
      <c r="KD54" s="17"/>
      <c r="KE54" s="17"/>
      <c r="KF54" s="17"/>
      <c r="KG54" s="17"/>
      <c r="KH54" s="17"/>
      <c r="KI54" s="17"/>
      <c r="KJ54" s="17"/>
      <c r="KK54" s="17"/>
      <c r="KL54" s="17"/>
      <c r="KM54" s="17"/>
      <c r="KN54" s="17"/>
      <c r="KO54" s="17"/>
      <c r="KP54" s="17"/>
      <c r="KQ54" s="17"/>
      <c r="KR54" s="17"/>
      <c r="KS54" s="17"/>
      <c r="KT54" s="17"/>
      <c r="KU54" s="17"/>
      <c r="KV54" s="17"/>
      <c r="KW54" s="17"/>
      <c r="KX54" s="17"/>
      <c r="KY54" s="17"/>
      <c r="KZ54" s="17"/>
      <c r="LA54" s="17"/>
      <c r="LB54" s="17"/>
      <c r="LC54" s="17"/>
      <c r="LD54" s="17"/>
      <c r="LE54" s="17"/>
      <c r="LF54" s="17"/>
      <c r="LG54" s="17"/>
      <c r="LH54" s="17"/>
      <c r="LI54" s="17"/>
      <c r="LJ54" s="17"/>
      <c r="LK54" s="17"/>
      <c r="LL54" s="17"/>
      <c r="LM54" s="17"/>
      <c r="LN54" s="17"/>
      <c r="LO54" s="17"/>
      <c r="LP54" s="17"/>
      <c r="LQ54" s="17"/>
      <c r="LR54" s="17"/>
      <c r="LS54" s="17"/>
      <c r="LT54" s="17"/>
      <c r="LU54" s="17"/>
      <c r="LV54" s="17"/>
      <c r="LW54" s="17"/>
      <c r="LX54" s="17"/>
      <c r="LY54" s="17"/>
      <c r="LZ54" s="17"/>
      <c r="MA54" s="17"/>
      <c r="MB54" s="17"/>
      <c r="MC54" s="17"/>
      <c r="MD54" s="17"/>
      <c r="ME54" s="17"/>
      <c r="MF54" s="17"/>
      <c r="MG54" s="17"/>
      <c r="MH54" s="17"/>
      <c r="MI54" s="17"/>
      <c r="MJ54" s="17"/>
      <c r="MK54" s="17"/>
      <c r="ML54" s="17"/>
      <c r="MM54" s="17"/>
      <c r="MN54" s="17"/>
      <c r="MO54" s="17"/>
      <c r="MP54" s="17"/>
      <c r="MQ54" s="17"/>
      <c r="MR54" s="17"/>
      <c r="MS54" s="17"/>
      <c r="MT54" s="17"/>
      <c r="MU54" s="17"/>
      <c r="MV54" s="17"/>
      <c r="MW54" s="17"/>
      <c r="MX54" s="17"/>
      <c r="MY54" s="17"/>
      <c r="MZ54" s="17"/>
      <c r="NA54" s="17"/>
      <c r="NB54" s="17"/>
      <c r="NC54" s="17"/>
      <c r="ND54" s="17"/>
      <c r="NE54" s="17"/>
      <c r="NF54" s="17"/>
      <c r="NG54" s="17"/>
      <c r="NH54" s="17"/>
      <c r="NI54" s="17"/>
      <c r="NJ54" s="17"/>
      <c r="NK54" s="17"/>
      <c r="NL54" s="17"/>
      <c r="NM54" s="17"/>
      <c r="NN54" s="17"/>
      <c r="NO54" s="17"/>
      <c r="NP54" s="17"/>
      <c r="NQ54" s="17"/>
      <c r="NR54" s="17"/>
      <c r="NS54" s="17"/>
      <c r="NT54" s="17"/>
      <c r="NU54" s="17"/>
      <c r="NV54" s="17"/>
      <c r="NW54" s="17"/>
      <c r="NX54" s="17"/>
      <c r="NY54" s="17"/>
      <c r="NZ54" s="17"/>
      <c r="OA54" s="17"/>
      <c r="OB54" s="17"/>
      <c r="OC54" s="17"/>
      <c r="OD54" s="17"/>
      <c r="OE54" s="17"/>
      <c r="OF54" s="17"/>
      <c r="OG54" s="17"/>
      <c r="OH54" s="17"/>
      <c r="OI54" s="17"/>
      <c r="OJ54" s="17"/>
      <c r="OK54" s="17"/>
      <c r="OL54" s="17"/>
      <c r="OM54" s="17"/>
      <c r="ON54" s="17"/>
      <c r="OO54" s="17"/>
      <c r="OP54" s="17"/>
      <c r="OQ54" s="17"/>
      <c r="OR54" s="17"/>
      <c r="OS54" s="17"/>
      <c r="OT54" s="17"/>
      <c r="OU54" s="17"/>
      <c r="OV54" s="17"/>
      <c r="OW54" s="17"/>
      <c r="OX54" s="17"/>
      <c r="OY54" s="17"/>
      <c r="OZ54" s="17"/>
      <c r="PA54" s="17"/>
    </row>
    <row r="55" spans="7:417" ht="18">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c r="IN55" s="16"/>
      <c r="IO55" s="16"/>
      <c r="IP55" s="16"/>
      <c r="IQ55" s="16"/>
      <c r="IR55" s="16"/>
      <c r="IS55" s="16"/>
      <c r="IT55" s="16"/>
      <c r="IU55" s="16"/>
      <c r="IV55" s="16"/>
      <c r="IW55" s="16"/>
      <c r="IX55" s="16"/>
      <c r="IY55" s="16"/>
      <c r="IZ55" s="16"/>
      <c r="JA55" s="16"/>
      <c r="JB55" s="16"/>
      <c r="JC55" s="16"/>
      <c r="JD55" s="16"/>
      <c r="JE55" s="16"/>
      <c r="JF55" s="16"/>
      <c r="JG55" s="16"/>
      <c r="JH55" s="16"/>
      <c r="JI55" s="16"/>
      <c r="JJ55" s="16"/>
      <c r="JK55" s="16"/>
      <c r="JL55" s="16"/>
      <c r="JM55" s="16"/>
      <c r="JN55" s="16"/>
      <c r="JO55" s="16"/>
      <c r="JP55" s="16"/>
      <c r="JQ55" s="16"/>
      <c r="JR55" s="16"/>
      <c r="JS55" s="16"/>
      <c r="JT55" s="16"/>
      <c r="JU55" s="16"/>
      <c r="JV55" s="16"/>
      <c r="JW55" s="16"/>
      <c r="JX55" s="16"/>
      <c r="JY55" s="16"/>
      <c r="JZ55" s="16"/>
      <c r="KA55" s="16"/>
      <c r="KB55" s="16"/>
      <c r="KC55" s="16"/>
      <c r="KD55" s="16"/>
      <c r="KE55" s="16"/>
      <c r="KF55" s="16"/>
      <c r="KG55" s="16"/>
      <c r="KH55" s="16"/>
      <c r="KI55" s="16"/>
      <c r="KJ55" s="16"/>
      <c r="KK55" s="16"/>
      <c r="KL55" s="16"/>
      <c r="KM55" s="16"/>
      <c r="KN55" s="16"/>
      <c r="KO55" s="16"/>
      <c r="KP55" s="16"/>
      <c r="KQ55" s="16"/>
      <c r="KR55" s="16"/>
      <c r="KS55" s="16"/>
      <c r="KT55" s="16"/>
      <c r="KU55" s="16"/>
      <c r="KV55" s="16"/>
      <c r="KW55" s="16"/>
      <c r="KX55" s="16"/>
      <c r="KY55" s="16"/>
      <c r="KZ55" s="16"/>
      <c r="LA55" s="16"/>
      <c r="LB55" s="16"/>
      <c r="LC55" s="16"/>
      <c r="LD55" s="16"/>
      <c r="LE55" s="16"/>
      <c r="LF55" s="16"/>
      <c r="LG55" s="16"/>
      <c r="LH55" s="16"/>
      <c r="LI55" s="16"/>
      <c r="LJ55" s="16"/>
      <c r="LK55" s="16"/>
      <c r="LL55" s="16"/>
      <c r="LM55" s="16"/>
      <c r="LN55" s="16"/>
      <c r="LO55" s="16"/>
      <c r="LP55" s="16"/>
      <c r="LQ55" s="16"/>
      <c r="LR55" s="16"/>
      <c r="LS55" s="16"/>
      <c r="LT55" s="16"/>
      <c r="LU55" s="16"/>
      <c r="LV55" s="16"/>
      <c r="LW55" s="16"/>
      <c r="LX55" s="16"/>
      <c r="LY55" s="16"/>
      <c r="LZ55" s="16"/>
      <c r="MA55" s="16"/>
      <c r="MB55" s="16"/>
      <c r="MC55" s="16"/>
      <c r="MD55" s="16"/>
      <c r="ME55" s="16"/>
      <c r="MF55" s="16"/>
      <c r="MG55" s="16"/>
      <c r="MH55" s="16"/>
      <c r="MI55" s="16"/>
      <c r="MJ55" s="16"/>
      <c r="MK55" s="16"/>
      <c r="ML55" s="16"/>
      <c r="MM55" s="16"/>
      <c r="MN55" s="16"/>
      <c r="MO55" s="16"/>
      <c r="MP55" s="16"/>
      <c r="MQ55" s="16"/>
      <c r="MR55" s="16"/>
      <c r="MS55" s="16"/>
      <c r="MT55" s="16"/>
      <c r="MU55" s="16"/>
      <c r="MV55" s="16"/>
      <c r="MW55" s="16"/>
      <c r="MX55" s="16"/>
      <c r="MY55" s="16"/>
      <c r="MZ55" s="16"/>
      <c r="NA55" s="16"/>
      <c r="NB55" s="16"/>
      <c r="NC55" s="16"/>
      <c r="ND55" s="16"/>
      <c r="NE55" s="16"/>
      <c r="NF55" s="16"/>
      <c r="NG55" s="16"/>
      <c r="NH55" s="16"/>
      <c r="NI55" s="16"/>
      <c r="NJ55" s="16"/>
      <c r="NK55" s="16"/>
      <c r="NL55" s="16"/>
      <c r="NM55" s="16"/>
      <c r="NN55" s="16"/>
      <c r="NO55" s="16"/>
      <c r="NP55" s="16"/>
      <c r="NQ55" s="16"/>
      <c r="NR55" s="16"/>
      <c r="NS55" s="16"/>
      <c r="NT55" s="16"/>
      <c r="NU55" s="16"/>
      <c r="NV55" s="16"/>
      <c r="NW55" s="16"/>
      <c r="NX55" s="16"/>
      <c r="NY55" s="16"/>
      <c r="NZ55" s="16"/>
      <c r="OA55" s="16"/>
      <c r="OB55" s="16"/>
      <c r="OC55" s="16"/>
      <c r="OD55" s="16"/>
      <c r="OE55" s="16"/>
      <c r="OF55" s="16"/>
      <c r="OG55" s="16"/>
      <c r="OH55" s="16"/>
      <c r="OI55" s="16"/>
      <c r="OJ55" s="16"/>
      <c r="OK55" s="16"/>
      <c r="OL55" s="16"/>
      <c r="OM55" s="16"/>
      <c r="ON55" s="16"/>
      <c r="OO55" s="16"/>
      <c r="OP55" s="16"/>
      <c r="OQ55" s="16"/>
      <c r="OR55" s="16"/>
      <c r="OS55" s="16"/>
      <c r="OT55" s="16"/>
      <c r="OU55" s="16"/>
      <c r="OV55" s="16"/>
      <c r="OW55" s="16"/>
      <c r="OX55" s="16"/>
      <c r="OY55" s="16"/>
      <c r="OZ55" s="16"/>
      <c r="PA55" s="16"/>
    </row>
    <row r="56" spans="7:417" ht="18">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c r="IN56" s="16"/>
      <c r="IO56" s="16"/>
      <c r="IP56" s="16"/>
      <c r="IQ56" s="16"/>
      <c r="IR56" s="16"/>
      <c r="IS56" s="16"/>
      <c r="IT56" s="16"/>
      <c r="IU56" s="16"/>
      <c r="IV56" s="16"/>
      <c r="IW56" s="16"/>
      <c r="IX56" s="16"/>
      <c r="IY56" s="16"/>
      <c r="IZ56" s="16"/>
      <c r="JA56" s="16"/>
      <c r="JB56" s="16"/>
      <c r="JC56" s="16"/>
      <c r="JD56" s="16"/>
      <c r="JE56" s="16"/>
      <c r="JF56" s="16"/>
      <c r="JG56" s="16"/>
      <c r="JH56" s="16"/>
      <c r="JI56" s="16"/>
      <c r="JJ56" s="16"/>
      <c r="JK56" s="16"/>
      <c r="JL56" s="16"/>
      <c r="JM56" s="16"/>
      <c r="JN56" s="16"/>
      <c r="JO56" s="16"/>
      <c r="JP56" s="16"/>
      <c r="JQ56" s="16"/>
      <c r="JR56" s="16"/>
      <c r="JS56" s="16"/>
      <c r="JT56" s="16"/>
      <c r="JU56" s="16"/>
      <c r="JV56" s="16"/>
      <c r="JW56" s="16"/>
      <c r="JX56" s="16"/>
      <c r="JY56" s="16"/>
      <c r="JZ56" s="16"/>
      <c r="KA56" s="16"/>
      <c r="KB56" s="16"/>
      <c r="KC56" s="16"/>
      <c r="KD56" s="16"/>
      <c r="KE56" s="16"/>
      <c r="KF56" s="16"/>
      <c r="KG56" s="16"/>
      <c r="KH56" s="16"/>
      <c r="KI56" s="16"/>
      <c r="KJ56" s="16"/>
      <c r="KK56" s="16"/>
      <c r="KL56" s="16"/>
      <c r="KM56" s="16"/>
      <c r="KN56" s="16"/>
      <c r="KO56" s="16"/>
      <c r="KP56" s="16"/>
      <c r="KQ56" s="16"/>
      <c r="KR56" s="16"/>
      <c r="KS56" s="16"/>
      <c r="KT56" s="16"/>
      <c r="KU56" s="16"/>
      <c r="KV56" s="16"/>
      <c r="KW56" s="16"/>
      <c r="KX56" s="16"/>
      <c r="KY56" s="16"/>
      <c r="KZ56" s="16"/>
      <c r="LA56" s="16"/>
      <c r="LB56" s="16"/>
      <c r="LC56" s="16"/>
      <c r="LD56" s="16"/>
      <c r="LE56" s="16"/>
      <c r="LF56" s="16"/>
      <c r="LG56" s="16"/>
      <c r="LH56" s="16"/>
      <c r="LI56" s="16"/>
      <c r="LJ56" s="16"/>
      <c r="LK56" s="16"/>
      <c r="LL56" s="16"/>
      <c r="LM56" s="16"/>
      <c r="LN56" s="16"/>
      <c r="LO56" s="16"/>
      <c r="LP56" s="16"/>
      <c r="LQ56" s="16"/>
      <c r="LR56" s="16"/>
      <c r="LS56" s="16"/>
      <c r="LT56" s="16"/>
      <c r="LU56" s="16"/>
      <c r="LV56" s="16"/>
      <c r="LW56" s="16"/>
      <c r="LX56" s="16"/>
      <c r="LY56" s="16"/>
      <c r="LZ56" s="16"/>
      <c r="MA56" s="16"/>
      <c r="MB56" s="16"/>
      <c r="MC56" s="16"/>
      <c r="MD56" s="16"/>
      <c r="ME56" s="16"/>
      <c r="MF56" s="16"/>
      <c r="MG56" s="16"/>
      <c r="MH56" s="16"/>
      <c r="MI56" s="16"/>
      <c r="MJ56" s="16"/>
      <c r="MK56" s="16"/>
      <c r="ML56" s="16"/>
      <c r="MM56" s="16"/>
      <c r="MN56" s="16"/>
      <c r="MO56" s="16"/>
      <c r="MP56" s="16"/>
      <c r="MQ56" s="16"/>
      <c r="MR56" s="16"/>
      <c r="MS56" s="16"/>
      <c r="MT56" s="16"/>
      <c r="MU56" s="16"/>
      <c r="MV56" s="16"/>
      <c r="MW56" s="16"/>
      <c r="MX56" s="16"/>
      <c r="MY56" s="16"/>
      <c r="MZ56" s="16"/>
      <c r="NA56" s="16"/>
      <c r="NB56" s="16"/>
      <c r="NC56" s="16"/>
      <c r="ND56" s="16"/>
      <c r="NE56" s="16"/>
      <c r="NF56" s="16"/>
      <c r="NG56" s="16"/>
      <c r="NH56" s="16"/>
      <c r="NI56" s="16"/>
      <c r="NJ56" s="16"/>
      <c r="NK56" s="16"/>
      <c r="NL56" s="16"/>
      <c r="NM56" s="16"/>
      <c r="NN56" s="16"/>
      <c r="NO56" s="16"/>
      <c r="NP56" s="16"/>
      <c r="NQ56" s="16"/>
      <c r="NR56" s="16"/>
      <c r="NS56" s="16"/>
      <c r="NT56" s="16"/>
      <c r="NU56" s="16"/>
      <c r="NV56" s="16"/>
      <c r="NW56" s="16"/>
      <c r="NX56" s="16"/>
      <c r="NY56" s="16"/>
      <c r="NZ56" s="16"/>
      <c r="OA56" s="16"/>
      <c r="OB56" s="16"/>
      <c r="OC56" s="16"/>
      <c r="OD56" s="16"/>
      <c r="OE56" s="16"/>
      <c r="OF56" s="16"/>
      <c r="OG56" s="16"/>
      <c r="OH56" s="16"/>
      <c r="OI56" s="16"/>
      <c r="OJ56" s="16"/>
      <c r="OK56" s="16"/>
      <c r="OL56" s="16"/>
      <c r="OM56" s="16"/>
      <c r="ON56" s="16"/>
      <c r="OO56" s="16"/>
      <c r="OP56" s="16"/>
      <c r="OQ56" s="16"/>
      <c r="OR56" s="16"/>
      <c r="OS56" s="16"/>
      <c r="OT56" s="16"/>
      <c r="OU56" s="16"/>
      <c r="OV56" s="16"/>
      <c r="OW56" s="16"/>
      <c r="OX56" s="16"/>
      <c r="OY56" s="16"/>
      <c r="OZ56" s="16"/>
      <c r="PA56" s="16"/>
    </row>
    <row r="57" spans="7:417" ht="18">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c r="IH57" s="16"/>
      <c r="II57" s="16"/>
      <c r="IJ57" s="16"/>
      <c r="IK57" s="16"/>
      <c r="IL57" s="16"/>
      <c r="IM57" s="16"/>
      <c r="IN57" s="16"/>
      <c r="IO57" s="16"/>
      <c r="IP57" s="16"/>
      <c r="IQ57" s="16"/>
      <c r="IR57" s="16"/>
      <c r="IS57" s="16"/>
      <c r="IT57" s="16"/>
      <c r="IU57" s="16"/>
      <c r="IV57" s="16"/>
      <c r="IW57" s="16"/>
      <c r="IX57" s="16"/>
      <c r="IY57" s="16"/>
      <c r="IZ57" s="16"/>
      <c r="JA57" s="16"/>
      <c r="JB57" s="16"/>
      <c r="JC57" s="16"/>
      <c r="JD57" s="16"/>
      <c r="JE57" s="16"/>
      <c r="JF57" s="16"/>
      <c r="JG57" s="16"/>
      <c r="JH57" s="16"/>
      <c r="JI57" s="16"/>
      <c r="JJ57" s="16"/>
      <c r="JK57" s="16"/>
      <c r="JL57" s="16"/>
      <c r="JM57" s="16"/>
      <c r="JN57" s="16"/>
      <c r="JO57" s="16"/>
      <c r="JP57" s="16"/>
      <c r="JQ57" s="16"/>
      <c r="JR57" s="16"/>
      <c r="JS57" s="16"/>
      <c r="JT57" s="16"/>
      <c r="JU57" s="16"/>
      <c r="JV57" s="16"/>
      <c r="JW57" s="16"/>
      <c r="JX57" s="16"/>
      <c r="JY57" s="16"/>
      <c r="JZ57" s="16"/>
      <c r="KA57" s="16"/>
      <c r="KB57" s="16"/>
      <c r="KC57" s="16"/>
      <c r="KD57" s="16"/>
      <c r="KE57" s="16"/>
      <c r="KF57" s="16"/>
      <c r="KG57" s="16"/>
      <c r="KH57" s="16"/>
      <c r="KI57" s="16"/>
      <c r="KJ57" s="16"/>
      <c r="KK57" s="16"/>
      <c r="KL57" s="16"/>
      <c r="KM57" s="16"/>
      <c r="KN57" s="16"/>
      <c r="KO57" s="16"/>
      <c r="KP57" s="16"/>
      <c r="KQ57" s="16"/>
      <c r="KR57" s="16"/>
      <c r="KS57" s="16"/>
      <c r="KT57" s="16"/>
      <c r="KU57" s="16"/>
      <c r="KV57" s="16"/>
      <c r="KW57" s="16"/>
      <c r="KX57" s="16"/>
      <c r="KY57" s="16"/>
      <c r="KZ57" s="16"/>
      <c r="LA57" s="16"/>
      <c r="LB57" s="16"/>
      <c r="LC57" s="16"/>
      <c r="LD57" s="16"/>
      <c r="LE57" s="16"/>
      <c r="LF57" s="16"/>
      <c r="LG57" s="16"/>
      <c r="LH57" s="16"/>
      <c r="LI57" s="16"/>
      <c r="LJ57" s="16"/>
      <c r="LK57" s="16"/>
      <c r="LL57" s="16"/>
      <c r="LM57" s="16"/>
      <c r="LN57" s="16"/>
      <c r="LO57" s="16"/>
      <c r="LP57" s="16"/>
      <c r="LQ57" s="16"/>
      <c r="LR57" s="16"/>
      <c r="LS57" s="16"/>
      <c r="LT57" s="16"/>
      <c r="LU57" s="16"/>
      <c r="LV57" s="16"/>
      <c r="LW57" s="16"/>
      <c r="LX57" s="16"/>
      <c r="LY57" s="16"/>
      <c r="LZ57" s="16"/>
      <c r="MA57" s="16"/>
      <c r="MB57" s="16"/>
      <c r="MC57" s="16"/>
      <c r="MD57" s="16"/>
      <c r="ME57" s="16"/>
      <c r="MF57" s="16"/>
      <c r="MG57" s="16"/>
      <c r="MH57" s="16"/>
      <c r="MI57" s="16"/>
      <c r="MJ57" s="16"/>
      <c r="MK57" s="16"/>
      <c r="ML57" s="16"/>
      <c r="MM57" s="16"/>
      <c r="MN57" s="16"/>
      <c r="MO57" s="16"/>
      <c r="MP57" s="16"/>
      <c r="MQ57" s="16"/>
      <c r="MR57" s="16"/>
      <c r="MS57" s="16"/>
      <c r="MT57" s="16"/>
      <c r="MU57" s="16"/>
      <c r="MV57" s="16"/>
      <c r="MW57" s="16"/>
      <c r="MX57" s="16"/>
      <c r="MY57" s="16"/>
      <c r="MZ57" s="16"/>
      <c r="NA57" s="16"/>
      <c r="NB57" s="16"/>
      <c r="NC57" s="16"/>
      <c r="ND57" s="16"/>
      <c r="NE57" s="16"/>
      <c r="NF57" s="16"/>
      <c r="NG57" s="16"/>
      <c r="NH57" s="16"/>
      <c r="NI57" s="16"/>
      <c r="NJ57" s="16"/>
      <c r="NK57" s="16"/>
      <c r="NL57" s="16"/>
      <c r="NM57" s="16"/>
      <c r="NN57" s="16"/>
      <c r="NO57" s="16"/>
      <c r="NP57" s="16"/>
      <c r="NQ57" s="16"/>
      <c r="NR57" s="16"/>
      <c r="NS57" s="16"/>
      <c r="NT57" s="16"/>
      <c r="NU57" s="16"/>
      <c r="NV57" s="16"/>
      <c r="NW57" s="16"/>
      <c r="NX57" s="16"/>
      <c r="NY57" s="16"/>
      <c r="NZ57" s="16"/>
      <c r="OA57" s="16"/>
      <c r="OB57" s="16"/>
      <c r="OC57" s="16"/>
      <c r="OD57" s="16"/>
      <c r="OE57" s="16"/>
      <c r="OF57" s="16"/>
      <c r="OG57" s="16"/>
      <c r="OH57" s="16"/>
      <c r="OI57" s="16"/>
      <c r="OJ57" s="16"/>
      <c r="OK57" s="16"/>
      <c r="OL57" s="16"/>
      <c r="OM57" s="16"/>
      <c r="ON57" s="16"/>
      <c r="OO57" s="16"/>
      <c r="OP57" s="16"/>
      <c r="OQ57" s="16"/>
      <c r="OR57" s="16"/>
      <c r="OS57" s="16"/>
      <c r="OT57" s="16"/>
      <c r="OU57" s="16"/>
      <c r="OV57" s="16"/>
      <c r="OW57" s="16"/>
      <c r="OX57" s="16"/>
      <c r="OY57" s="16"/>
      <c r="OZ57" s="16"/>
      <c r="PA57" s="16"/>
    </row>
    <row r="58" spans="7:417" ht="18">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c r="IE58" s="16"/>
      <c r="IF58" s="16"/>
      <c r="IG58" s="16"/>
      <c r="IH58" s="16"/>
      <c r="II58" s="16"/>
      <c r="IJ58" s="16"/>
      <c r="IK58" s="16"/>
      <c r="IL58" s="16"/>
      <c r="IM58" s="16"/>
      <c r="IN58" s="16"/>
      <c r="IO58" s="16"/>
      <c r="IP58" s="16"/>
      <c r="IQ58" s="16"/>
      <c r="IR58" s="16"/>
      <c r="IS58" s="16"/>
      <c r="IT58" s="16"/>
      <c r="IU58" s="16"/>
      <c r="IV58" s="16"/>
      <c r="IW58" s="16"/>
      <c r="IX58" s="16"/>
      <c r="IY58" s="16"/>
      <c r="IZ58" s="16"/>
      <c r="JA58" s="16"/>
      <c r="JB58" s="16"/>
      <c r="JC58" s="16"/>
      <c r="JD58" s="16"/>
      <c r="JE58" s="16"/>
      <c r="JF58" s="16"/>
      <c r="JG58" s="16"/>
      <c r="JH58" s="16"/>
      <c r="JI58" s="16"/>
      <c r="JJ58" s="16"/>
      <c r="JK58" s="16"/>
      <c r="JL58" s="16"/>
      <c r="JM58" s="16"/>
      <c r="JN58" s="16"/>
      <c r="JO58" s="16"/>
      <c r="JP58" s="16"/>
      <c r="JQ58" s="16"/>
      <c r="JR58" s="16"/>
      <c r="JS58" s="16"/>
      <c r="JT58" s="16"/>
      <c r="JU58" s="16"/>
      <c r="JV58" s="16"/>
      <c r="JW58" s="16"/>
      <c r="JX58" s="16"/>
      <c r="JY58" s="16"/>
      <c r="JZ58" s="16"/>
      <c r="KA58" s="16"/>
      <c r="KB58" s="16"/>
      <c r="KC58" s="16"/>
      <c r="KD58" s="16"/>
      <c r="KE58" s="16"/>
      <c r="KF58" s="16"/>
      <c r="KG58" s="16"/>
      <c r="KH58" s="16"/>
      <c r="KI58" s="16"/>
      <c r="KJ58" s="16"/>
      <c r="KK58" s="16"/>
      <c r="KL58" s="16"/>
      <c r="KM58" s="16"/>
      <c r="KN58" s="16"/>
      <c r="KO58" s="16"/>
      <c r="KP58" s="16"/>
      <c r="KQ58" s="16"/>
      <c r="KR58" s="16"/>
      <c r="KS58" s="16"/>
      <c r="KT58" s="16"/>
      <c r="KU58" s="16"/>
      <c r="KV58" s="16"/>
      <c r="KW58" s="16"/>
      <c r="KX58" s="16"/>
      <c r="KY58" s="16"/>
      <c r="KZ58" s="16"/>
      <c r="LA58" s="16"/>
      <c r="LB58" s="16"/>
      <c r="LC58" s="16"/>
      <c r="LD58" s="16"/>
      <c r="LE58" s="16"/>
      <c r="LF58" s="16"/>
      <c r="LG58" s="16"/>
      <c r="LH58" s="16"/>
      <c r="LI58" s="16"/>
      <c r="LJ58" s="16"/>
      <c r="LK58" s="16"/>
      <c r="LL58" s="16"/>
      <c r="LM58" s="16"/>
      <c r="LN58" s="16"/>
      <c r="LO58" s="16"/>
      <c r="LP58" s="16"/>
      <c r="LQ58" s="16"/>
      <c r="LR58" s="16"/>
      <c r="LS58" s="16"/>
      <c r="LT58" s="16"/>
      <c r="LU58" s="16"/>
      <c r="LV58" s="16"/>
      <c r="LW58" s="16"/>
      <c r="LX58" s="16"/>
      <c r="LY58" s="16"/>
      <c r="LZ58" s="16"/>
      <c r="MA58" s="16"/>
      <c r="MB58" s="16"/>
      <c r="MC58" s="16"/>
      <c r="MD58" s="16"/>
      <c r="ME58" s="16"/>
      <c r="MF58" s="16"/>
      <c r="MG58" s="16"/>
      <c r="MH58" s="16"/>
      <c r="MI58" s="16"/>
      <c r="MJ58" s="16"/>
      <c r="MK58" s="16"/>
      <c r="ML58" s="16"/>
      <c r="MM58" s="16"/>
      <c r="MN58" s="16"/>
      <c r="MO58" s="16"/>
      <c r="MP58" s="16"/>
      <c r="MQ58" s="16"/>
      <c r="MR58" s="16"/>
      <c r="MS58" s="16"/>
      <c r="MT58" s="16"/>
      <c r="MU58" s="16"/>
      <c r="MV58" s="16"/>
      <c r="MW58" s="16"/>
      <c r="MX58" s="16"/>
      <c r="MY58" s="16"/>
      <c r="MZ58" s="16"/>
      <c r="NA58" s="16"/>
      <c r="NB58" s="16"/>
      <c r="NC58" s="16"/>
      <c r="ND58" s="16"/>
      <c r="NE58" s="16"/>
      <c r="NF58" s="16"/>
      <c r="NG58" s="16"/>
      <c r="NH58" s="16"/>
      <c r="NI58" s="16"/>
      <c r="NJ58" s="16"/>
      <c r="NK58" s="16"/>
      <c r="NL58" s="16"/>
      <c r="NM58" s="16"/>
      <c r="NN58" s="16"/>
      <c r="NO58" s="16"/>
      <c r="NP58" s="16"/>
      <c r="NQ58" s="16"/>
      <c r="NR58" s="16"/>
      <c r="NS58" s="16"/>
      <c r="NT58" s="16"/>
      <c r="NU58" s="16"/>
      <c r="NV58" s="16"/>
      <c r="NW58" s="16"/>
      <c r="NX58" s="16"/>
      <c r="NY58" s="16"/>
      <c r="NZ58" s="16"/>
      <c r="OA58" s="16"/>
      <c r="OB58" s="16"/>
      <c r="OC58" s="16"/>
      <c r="OD58" s="16"/>
      <c r="OE58" s="16"/>
      <c r="OF58" s="16"/>
      <c r="OG58" s="16"/>
      <c r="OH58" s="16"/>
      <c r="OI58" s="16"/>
      <c r="OJ58" s="16"/>
      <c r="OK58" s="16"/>
      <c r="OL58" s="16"/>
      <c r="OM58" s="16"/>
      <c r="ON58" s="16"/>
      <c r="OO58" s="16"/>
      <c r="OP58" s="16"/>
      <c r="OQ58" s="16"/>
      <c r="OR58" s="16"/>
      <c r="OS58" s="16"/>
      <c r="OT58" s="16"/>
      <c r="OU58" s="16"/>
      <c r="OV58" s="16"/>
      <c r="OW58" s="16"/>
      <c r="OX58" s="16"/>
      <c r="OY58" s="16"/>
      <c r="OZ58" s="16"/>
      <c r="PA58" s="16"/>
    </row>
    <row r="59" spans="7:417" ht="18">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c r="IC59" s="16"/>
      <c r="ID59" s="16"/>
      <c r="IE59" s="16"/>
      <c r="IF59" s="16"/>
      <c r="IG59" s="16"/>
      <c r="IH59" s="16"/>
      <c r="II59" s="16"/>
      <c r="IJ59" s="16"/>
      <c r="IK59" s="16"/>
      <c r="IL59" s="16"/>
      <c r="IM59" s="16"/>
      <c r="IN59" s="16"/>
      <c r="IO59" s="16"/>
      <c r="IP59" s="16"/>
      <c r="IQ59" s="16"/>
      <c r="IR59" s="16"/>
      <c r="IS59" s="16"/>
      <c r="IT59" s="16"/>
      <c r="IU59" s="16"/>
      <c r="IV59" s="16"/>
      <c r="IW59" s="16"/>
      <c r="IX59" s="16"/>
      <c r="IY59" s="16"/>
      <c r="IZ59" s="16"/>
      <c r="JA59" s="16"/>
      <c r="JB59" s="16"/>
      <c r="JC59" s="16"/>
      <c r="JD59" s="16"/>
      <c r="JE59" s="16"/>
      <c r="JF59" s="16"/>
      <c r="JG59" s="16"/>
      <c r="JH59" s="16"/>
      <c r="JI59" s="16"/>
      <c r="JJ59" s="16"/>
      <c r="JK59" s="16"/>
      <c r="JL59" s="16"/>
      <c r="JM59" s="16"/>
      <c r="JN59" s="16"/>
      <c r="JO59" s="16"/>
      <c r="JP59" s="16"/>
      <c r="JQ59" s="16"/>
      <c r="JR59" s="16"/>
      <c r="JS59" s="16"/>
      <c r="JT59" s="16"/>
      <c r="JU59" s="16"/>
      <c r="JV59" s="16"/>
      <c r="JW59" s="16"/>
      <c r="JX59" s="16"/>
      <c r="JY59" s="16"/>
      <c r="JZ59" s="16"/>
      <c r="KA59" s="16"/>
      <c r="KB59" s="16"/>
      <c r="KC59" s="16"/>
      <c r="KD59" s="16"/>
      <c r="KE59" s="16"/>
      <c r="KF59" s="16"/>
      <c r="KG59" s="16"/>
      <c r="KH59" s="16"/>
      <c r="KI59" s="16"/>
      <c r="KJ59" s="16"/>
      <c r="KK59" s="16"/>
      <c r="KL59" s="16"/>
      <c r="KM59" s="16"/>
      <c r="KN59" s="16"/>
      <c r="KO59" s="16"/>
      <c r="KP59" s="16"/>
      <c r="KQ59" s="16"/>
      <c r="KR59" s="16"/>
      <c r="KS59" s="16"/>
      <c r="KT59" s="16"/>
      <c r="KU59" s="16"/>
      <c r="KV59" s="16"/>
      <c r="KW59" s="16"/>
      <c r="KX59" s="16"/>
      <c r="KY59" s="16"/>
      <c r="KZ59" s="16"/>
      <c r="LA59" s="16"/>
      <c r="LB59" s="16"/>
      <c r="LC59" s="16"/>
      <c r="LD59" s="16"/>
      <c r="LE59" s="16"/>
      <c r="LF59" s="16"/>
      <c r="LG59" s="16"/>
      <c r="LH59" s="16"/>
      <c r="LI59" s="16"/>
      <c r="LJ59" s="16"/>
      <c r="LK59" s="16"/>
      <c r="LL59" s="16"/>
      <c r="LM59" s="16"/>
      <c r="LN59" s="16"/>
      <c r="LO59" s="16"/>
      <c r="LP59" s="16"/>
      <c r="LQ59" s="16"/>
      <c r="LR59" s="16"/>
      <c r="LS59" s="16"/>
      <c r="LT59" s="16"/>
      <c r="LU59" s="16"/>
      <c r="LV59" s="16"/>
      <c r="LW59" s="16"/>
      <c r="LX59" s="16"/>
      <c r="LY59" s="16"/>
      <c r="LZ59" s="16"/>
      <c r="MA59" s="16"/>
      <c r="MB59" s="16"/>
      <c r="MC59" s="16"/>
      <c r="MD59" s="16"/>
      <c r="ME59" s="16"/>
      <c r="MF59" s="16"/>
      <c r="MG59" s="16"/>
      <c r="MH59" s="16"/>
      <c r="MI59" s="16"/>
      <c r="MJ59" s="16"/>
      <c r="MK59" s="16"/>
      <c r="ML59" s="16"/>
      <c r="MM59" s="16"/>
      <c r="MN59" s="16"/>
      <c r="MO59" s="16"/>
      <c r="MP59" s="16"/>
      <c r="MQ59" s="16"/>
      <c r="MR59" s="16"/>
      <c r="MS59" s="16"/>
      <c r="MT59" s="16"/>
      <c r="MU59" s="16"/>
      <c r="MV59" s="16"/>
      <c r="MW59" s="16"/>
      <c r="MX59" s="16"/>
      <c r="MY59" s="16"/>
      <c r="MZ59" s="16"/>
      <c r="NA59" s="16"/>
      <c r="NB59" s="16"/>
      <c r="NC59" s="16"/>
      <c r="ND59" s="16"/>
      <c r="NE59" s="16"/>
      <c r="NF59" s="16"/>
      <c r="NG59" s="16"/>
      <c r="NH59" s="16"/>
      <c r="NI59" s="16"/>
      <c r="NJ59" s="16"/>
      <c r="NK59" s="16"/>
      <c r="NL59" s="16"/>
      <c r="NM59" s="16"/>
      <c r="NN59" s="16"/>
      <c r="NO59" s="16"/>
      <c r="NP59" s="16"/>
      <c r="NQ59" s="16"/>
      <c r="NR59" s="16"/>
      <c r="NS59" s="16"/>
      <c r="NT59" s="16"/>
      <c r="NU59" s="16"/>
      <c r="NV59" s="16"/>
      <c r="NW59" s="16"/>
      <c r="NX59" s="16"/>
      <c r="NY59" s="16"/>
      <c r="NZ59" s="16"/>
      <c r="OA59" s="16"/>
      <c r="OB59" s="16"/>
      <c r="OC59" s="16"/>
      <c r="OD59" s="16"/>
      <c r="OE59" s="16"/>
      <c r="OF59" s="16"/>
      <c r="OG59" s="16"/>
      <c r="OH59" s="16"/>
      <c r="OI59" s="16"/>
      <c r="OJ59" s="16"/>
      <c r="OK59" s="16"/>
      <c r="OL59" s="16"/>
      <c r="OM59" s="16"/>
      <c r="ON59" s="16"/>
      <c r="OO59" s="16"/>
      <c r="OP59" s="16"/>
      <c r="OQ59" s="16"/>
      <c r="OR59" s="16"/>
      <c r="OS59" s="16"/>
      <c r="OT59" s="16"/>
      <c r="OU59" s="16"/>
      <c r="OV59" s="16"/>
      <c r="OW59" s="16"/>
      <c r="OX59" s="16"/>
      <c r="OY59" s="16"/>
      <c r="OZ59" s="16"/>
      <c r="PA59" s="16"/>
    </row>
    <row r="60" spans="7:417" ht="18">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c r="IC60" s="16"/>
      <c r="ID60" s="16"/>
      <c r="IE60" s="16"/>
      <c r="IF60" s="16"/>
      <c r="IG60" s="16"/>
      <c r="IH60" s="16"/>
      <c r="II60" s="16"/>
      <c r="IJ60" s="16"/>
      <c r="IK60" s="16"/>
      <c r="IL60" s="16"/>
      <c r="IM60" s="16"/>
      <c r="IN60" s="16"/>
      <c r="IO60" s="16"/>
      <c r="IP60" s="16"/>
      <c r="IQ60" s="16"/>
      <c r="IR60" s="16"/>
      <c r="IS60" s="16"/>
      <c r="IT60" s="16"/>
      <c r="IU60" s="16"/>
      <c r="IV60" s="16"/>
      <c r="IW60" s="16"/>
      <c r="IX60" s="16"/>
      <c r="IY60" s="16"/>
      <c r="IZ60" s="16"/>
      <c r="JA60" s="16"/>
      <c r="JB60" s="16"/>
      <c r="JC60" s="16"/>
      <c r="JD60" s="16"/>
      <c r="JE60" s="16"/>
      <c r="JF60" s="16"/>
      <c r="JG60" s="16"/>
      <c r="JH60" s="16"/>
      <c r="JI60" s="16"/>
      <c r="JJ60" s="16"/>
      <c r="JK60" s="16"/>
      <c r="JL60" s="16"/>
      <c r="JM60" s="16"/>
      <c r="JN60" s="16"/>
      <c r="JO60" s="16"/>
      <c r="JP60" s="16"/>
      <c r="JQ60" s="16"/>
      <c r="JR60" s="16"/>
      <c r="JS60" s="16"/>
      <c r="JT60" s="16"/>
      <c r="JU60" s="16"/>
      <c r="JV60" s="16"/>
      <c r="JW60" s="16"/>
      <c r="JX60" s="16"/>
      <c r="JY60" s="16"/>
      <c r="JZ60" s="16"/>
      <c r="KA60" s="16"/>
      <c r="KB60" s="16"/>
      <c r="KC60" s="16"/>
      <c r="KD60" s="16"/>
      <c r="KE60" s="16"/>
      <c r="KF60" s="16"/>
      <c r="KG60" s="16"/>
      <c r="KH60" s="16"/>
      <c r="KI60" s="16"/>
      <c r="KJ60" s="16"/>
      <c r="KK60" s="16"/>
      <c r="KL60" s="16"/>
      <c r="KM60" s="16"/>
      <c r="KN60" s="16"/>
      <c r="KO60" s="16"/>
      <c r="KP60" s="16"/>
      <c r="KQ60" s="16"/>
      <c r="KR60" s="16"/>
      <c r="KS60" s="16"/>
      <c r="KT60" s="16"/>
      <c r="KU60" s="16"/>
      <c r="KV60" s="16"/>
      <c r="KW60" s="16"/>
      <c r="KX60" s="16"/>
      <c r="KY60" s="16"/>
      <c r="KZ60" s="16"/>
      <c r="LA60" s="16"/>
      <c r="LB60" s="16"/>
      <c r="LC60" s="16"/>
      <c r="LD60" s="16"/>
      <c r="LE60" s="16"/>
      <c r="LF60" s="16"/>
      <c r="LG60" s="16"/>
      <c r="LH60" s="16"/>
      <c r="LI60" s="16"/>
      <c r="LJ60" s="16"/>
      <c r="LK60" s="16"/>
      <c r="LL60" s="16"/>
      <c r="LM60" s="16"/>
      <c r="LN60" s="16"/>
      <c r="LO60" s="16"/>
      <c r="LP60" s="16"/>
      <c r="LQ60" s="16"/>
      <c r="LR60" s="16"/>
      <c r="LS60" s="16"/>
      <c r="LT60" s="16"/>
      <c r="LU60" s="16"/>
      <c r="LV60" s="16"/>
      <c r="LW60" s="16"/>
      <c r="LX60" s="16"/>
      <c r="LY60" s="16"/>
      <c r="LZ60" s="16"/>
      <c r="MA60" s="16"/>
      <c r="MB60" s="16"/>
      <c r="MC60" s="16"/>
      <c r="MD60" s="16"/>
      <c r="ME60" s="16"/>
      <c r="MF60" s="16"/>
      <c r="MG60" s="16"/>
      <c r="MH60" s="16"/>
      <c r="MI60" s="16"/>
      <c r="MJ60" s="16"/>
      <c r="MK60" s="16"/>
      <c r="ML60" s="16"/>
      <c r="MM60" s="16"/>
      <c r="MN60" s="16"/>
      <c r="MO60" s="16"/>
      <c r="MP60" s="16"/>
      <c r="MQ60" s="16"/>
      <c r="MR60" s="16"/>
      <c r="MS60" s="16"/>
      <c r="MT60" s="16"/>
      <c r="MU60" s="16"/>
      <c r="MV60" s="16"/>
      <c r="MW60" s="16"/>
      <c r="MX60" s="16"/>
      <c r="MY60" s="16"/>
      <c r="MZ60" s="16"/>
      <c r="NA60" s="16"/>
      <c r="NB60" s="16"/>
      <c r="NC60" s="16"/>
      <c r="ND60" s="16"/>
      <c r="NE60" s="16"/>
      <c r="NF60" s="16"/>
      <c r="NG60" s="16"/>
      <c r="NH60" s="16"/>
      <c r="NI60" s="16"/>
      <c r="NJ60" s="16"/>
      <c r="NK60" s="16"/>
      <c r="NL60" s="16"/>
      <c r="NM60" s="16"/>
      <c r="NN60" s="16"/>
      <c r="NO60" s="16"/>
      <c r="NP60" s="16"/>
      <c r="NQ60" s="16"/>
      <c r="NR60" s="16"/>
      <c r="NS60" s="16"/>
      <c r="NT60" s="16"/>
      <c r="NU60" s="16"/>
      <c r="NV60" s="16"/>
      <c r="NW60" s="16"/>
      <c r="NX60" s="16"/>
      <c r="NY60" s="16"/>
      <c r="NZ60" s="16"/>
      <c r="OA60" s="16"/>
      <c r="OB60" s="16"/>
      <c r="OC60" s="16"/>
      <c r="OD60" s="16"/>
      <c r="OE60" s="16"/>
      <c r="OF60" s="16"/>
      <c r="OG60" s="16"/>
      <c r="OH60" s="16"/>
      <c r="OI60" s="16"/>
      <c r="OJ60" s="16"/>
      <c r="OK60" s="16"/>
      <c r="OL60" s="16"/>
      <c r="OM60" s="16"/>
      <c r="ON60" s="16"/>
      <c r="OO60" s="16"/>
      <c r="OP60" s="16"/>
      <c r="OQ60" s="16"/>
      <c r="OR60" s="16"/>
      <c r="OS60" s="16"/>
      <c r="OT60" s="16"/>
      <c r="OU60" s="16"/>
      <c r="OV60" s="16"/>
      <c r="OW60" s="16"/>
      <c r="OX60" s="16"/>
      <c r="OY60" s="16"/>
      <c r="OZ60" s="16"/>
      <c r="PA60" s="16"/>
    </row>
    <row r="61" spans="7:417" ht="18">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c r="IH61" s="16"/>
      <c r="II61" s="16"/>
      <c r="IJ61" s="16"/>
      <c r="IK61" s="16"/>
      <c r="IL61" s="16"/>
      <c r="IM61" s="16"/>
      <c r="IN61" s="16"/>
      <c r="IO61" s="16"/>
      <c r="IP61" s="16"/>
      <c r="IQ61" s="16"/>
      <c r="IR61" s="16"/>
      <c r="IS61" s="16"/>
      <c r="IT61" s="16"/>
      <c r="IU61" s="16"/>
      <c r="IV61" s="16"/>
      <c r="IW61" s="16"/>
      <c r="IX61" s="16"/>
      <c r="IY61" s="16"/>
      <c r="IZ61" s="16"/>
      <c r="JA61" s="16"/>
      <c r="JB61" s="16"/>
      <c r="JC61" s="16"/>
      <c r="JD61" s="16"/>
      <c r="JE61" s="16"/>
      <c r="JF61" s="16"/>
      <c r="JG61" s="16"/>
      <c r="JH61" s="16"/>
      <c r="JI61" s="16"/>
      <c r="JJ61" s="16"/>
      <c r="JK61" s="16"/>
      <c r="JL61" s="16"/>
      <c r="JM61" s="16"/>
      <c r="JN61" s="16"/>
      <c r="JO61" s="16"/>
      <c r="JP61" s="16"/>
      <c r="JQ61" s="16"/>
      <c r="JR61" s="16"/>
      <c r="JS61" s="16"/>
      <c r="JT61" s="16"/>
      <c r="JU61" s="16"/>
      <c r="JV61" s="16"/>
      <c r="JW61" s="16"/>
      <c r="JX61" s="16"/>
      <c r="JY61" s="16"/>
      <c r="JZ61" s="16"/>
      <c r="KA61" s="16"/>
      <c r="KB61" s="16"/>
      <c r="KC61" s="16"/>
      <c r="KD61" s="16"/>
      <c r="KE61" s="16"/>
      <c r="KF61" s="16"/>
      <c r="KG61" s="16"/>
      <c r="KH61" s="16"/>
      <c r="KI61" s="16"/>
      <c r="KJ61" s="16"/>
      <c r="KK61" s="16"/>
      <c r="KL61" s="16"/>
      <c r="KM61" s="16"/>
      <c r="KN61" s="16"/>
      <c r="KO61" s="16"/>
      <c r="KP61" s="16"/>
      <c r="KQ61" s="16"/>
      <c r="KR61" s="16"/>
      <c r="KS61" s="16"/>
      <c r="KT61" s="16"/>
      <c r="KU61" s="16"/>
      <c r="KV61" s="16"/>
      <c r="KW61" s="16"/>
      <c r="KX61" s="16"/>
      <c r="KY61" s="16"/>
      <c r="KZ61" s="16"/>
      <c r="LA61" s="16"/>
      <c r="LB61" s="16"/>
      <c r="LC61" s="16"/>
      <c r="LD61" s="16"/>
      <c r="LE61" s="16"/>
      <c r="LF61" s="16"/>
      <c r="LG61" s="16"/>
      <c r="LH61" s="16"/>
      <c r="LI61" s="16"/>
      <c r="LJ61" s="16"/>
      <c r="LK61" s="16"/>
      <c r="LL61" s="16"/>
      <c r="LM61" s="16"/>
      <c r="LN61" s="16"/>
      <c r="LO61" s="16"/>
      <c r="LP61" s="16"/>
      <c r="LQ61" s="16"/>
      <c r="LR61" s="16"/>
      <c r="LS61" s="16"/>
      <c r="LT61" s="16"/>
      <c r="LU61" s="16"/>
      <c r="LV61" s="16"/>
      <c r="LW61" s="16"/>
      <c r="LX61" s="16"/>
      <c r="LY61" s="16"/>
      <c r="LZ61" s="16"/>
      <c r="MA61" s="16"/>
      <c r="MB61" s="16"/>
      <c r="MC61" s="16"/>
      <c r="MD61" s="16"/>
      <c r="ME61" s="16"/>
      <c r="MF61" s="16"/>
      <c r="MG61" s="16"/>
      <c r="MH61" s="16"/>
      <c r="MI61" s="16"/>
      <c r="MJ61" s="16"/>
      <c r="MK61" s="16"/>
      <c r="ML61" s="16"/>
      <c r="MM61" s="16"/>
      <c r="MN61" s="16"/>
      <c r="MO61" s="16"/>
      <c r="MP61" s="16"/>
      <c r="MQ61" s="16"/>
      <c r="MR61" s="16"/>
      <c r="MS61" s="16"/>
      <c r="MT61" s="16"/>
      <c r="MU61" s="16"/>
      <c r="MV61" s="16"/>
      <c r="MW61" s="16"/>
      <c r="MX61" s="16"/>
      <c r="MY61" s="16"/>
      <c r="MZ61" s="16"/>
      <c r="NA61" s="16"/>
      <c r="NB61" s="16"/>
      <c r="NC61" s="16"/>
      <c r="ND61" s="16"/>
      <c r="NE61" s="16"/>
      <c r="NF61" s="16"/>
      <c r="NG61" s="16"/>
      <c r="NH61" s="16"/>
      <c r="NI61" s="16"/>
      <c r="NJ61" s="16"/>
      <c r="NK61" s="16"/>
      <c r="NL61" s="16"/>
      <c r="NM61" s="16"/>
      <c r="NN61" s="16"/>
      <c r="NO61" s="16"/>
      <c r="NP61" s="16"/>
      <c r="NQ61" s="16"/>
      <c r="NR61" s="16"/>
      <c r="NS61" s="16"/>
      <c r="NT61" s="16"/>
      <c r="NU61" s="16"/>
      <c r="NV61" s="16"/>
      <c r="NW61" s="16"/>
      <c r="NX61" s="16"/>
      <c r="NY61" s="16"/>
      <c r="NZ61" s="16"/>
      <c r="OA61" s="16"/>
      <c r="OB61" s="16"/>
      <c r="OC61" s="16"/>
      <c r="OD61" s="16"/>
      <c r="OE61" s="16"/>
      <c r="OF61" s="16"/>
      <c r="OG61" s="16"/>
      <c r="OH61" s="16"/>
      <c r="OI61" s="16"/>
      <c r="OJ61" s="16"/>
      <c r="OK61" s="16"/>
      <c r="OL61" s="16"/>
      <c r="OM61" s="16"/>
      <c r="ON61" s="16"/>
      <c r="OO61" s="16"/>
      <c r="OP61" s="16"/>
      <c r="OQ61" s="16"/>
      <c r="OR61" s="16"/>
      <c r="OS61" s="16"/>
      <c r="OT61" s="16"/>
      <c r="OU61" s="16"/>
      <c r="OV61" s="16"/>
      <c r="OW61" s="16"/>
      <c r="OX61" s="16"/>
      <c r="OY61" s="16"/>
      <c r="OZ61" s="16"/>
      <c r="PA61" s="16"/>
    </row>
    <row r="62" spans="7:417" ht="18">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c r="IH62" s="16"/>
      <c r="II62" s="16"/>
      <c r="IJ62" s="16"/>
      <c r="IK62" s="16"/>
      <c r="IL62" s="16"/>
      <c r="IM62" s="16"/>
      <c r="IN62" s="16"/>
      <c r="IO62" s="16"/>
      <c r="IP62" s="16"/>
      <c r="IQ62" s="16"/>
      <c r="IR62" s="16"/>
      <c r="IS62" s="16"/>
      <c r="IT62" s="16"/>
      <c r="IU62" s="16"/>
      <c r="IV62" s="16"/>
      <c r="IW62" s="16"/>
      <c r="IX62" s="16"/>
      <c r="IY62" s="16"/>
      <c r="IZ62" s="16"/>
      <c r="JA62" s="16"/>
      <c r="JB62" s="16"/>
      <c r="JC62" s="16"/>
      <c r="JD62" s="16"/>
      <c r="JE62" s="16"/>
      <c r="JF62" s="16"/>
      <c r="JG62" s="16"/>
      <c r="JH62" s="16"/>
      <c r="JI62" s="16"/>
      <c r="JJ62" s="16"/>
      <c r="JK62" s="16"/>
      <c r="JL62" s="16"/>
      <c r="JM62" s="16"/>
      <c r="JN62" s="16"/>
      <c r="JO62" s="16"/>
      <c r="JP62" s="16"/>
      <c r="JQ62" s="16"/>
      <c r="JR62" s="16"/>
      <c r="JS62" s="16"/>
      <c r="JT62" s="16"/>
      <c r="JU62" s="16"/>
      <c r="JV62" s="16"/>
      <c r="JW62" s="16"/>
      <c r="JX62" s="16"/>
      <c r="JY62" s="16"/>
      <c r="JZ62" s="16"/>
      <c r="KA62" s="16"/>
      <c r="KB62" s="16"/>
      <c r="KC62" s="16"/>
      <c r="KD62" s="16"/>
      <c r="KE62" s="16"/>
      <c r="KF62" s="16"/>
      <c r="KG62" s="16"/>
      <c r="KH62" s="16"/>
      <c r="KI62" s="16"/>
      <c r="KJ62" s="16"/>
      <c r="KK62" s="16"/>
      <c r="KL62" s="16"/>
      <c r="KM62" s="16"/>
      <c r="KN62" s="16"/>
      <c r="KO62" s="16"/>
      <c r="KP62" s="16"/>
      <c r="KQ62" s="16"/>
      <c r="KR62" s="16"/>
      <c r="KS62" s="16"/>
      <c r="KT62" s="16"/>
      <c r="KU62" s="16"/>
      <c r="KV62" s="16"/>
      <c r="KW62" s="16"/>
      <c r="KX62" s="16"/>
      <c r="KY62" s="16"/>
      <c r="KZ62" s="16"/>
      <c r="LA62" s="16"/>
      <c r="LB62" s="16"/>
      <c r="LC62" s="16"/>
      <c r="LD62" s="16"/>
      <c r="LE62" s="16"/>
      <c r="LF62" s="16"/>
      <c r="LG62" s="16"/>
      <c r="LH62" s="16"/>
      <c r="LI62" s="16"/>
      <c r="LJ62" s="16"/>
      <c r="LK62" s="16"/>
      <c r="LL62" s="16"/>
      <c r="LM62" s="16"/>
      <c r="LN62" s="16"/>
      <c r="LO62" s="16"/>
      <c r="LP62" s="16"/>
      <c r="LQ62" s="16"/>
      <c r="LR62" s="16"/>
      <c r="LS62" s="16"/>
      <c r="LT62" s="16"/>
      <c r="LU62" s="16"/>
      <c r="LV62" s="16"/>
      <c r="LW62" s="16"/>
      <c r="LX62" s="16"/>
      <c r="LY62" s="16"/>
      <c r="LZ62" s="16"/>
      <c r="MA62" s="16"/>
      <c r="MB62" s="16"/>
      <c r="MC62" s="16"/>
      <c r="MD62" s="16"/>
      <c r="ME62" s="16"/>
      <c r="MF62" s="16"/>
      <c r="MG62" s="16"/>
      <c r="MH62" s="16"/>
      <c r="MI62" s="16"/>
      <c r="MJ62" s="16"/>
      <c r="MK62" s="16"/>
      <c r="ML62" s="16"/>
      <c r="MM62" s="16"/>
      <c r="MN62" s="16"/>
      <c r="MO62" s="16"/>
      <c r="MP62" s="16"/>
      <c r="MQ62" s="16"/>
      <c r="MR62" s="16"/>
      <c r="MS62" s="16"/>
      <c r="MT62" s="16"/>
      <c r="MU62" s="16"/>
      <c r="MV62" s="16"/>
      <c r="MW62" s="16"/>
      <c r="MX62" s="16"/>
      <c r="MY62" s="16"/>
      <c r="MZ62" s="16"/>
      <c r="NA62" s="16"/>
      <c r="NB62" s="16"/>
      <c r="NC62" s="16"/>
      <c r="ND62" s="16"/>
      <c r="NE62" s="16"/>
      <c r="NF62" s="16"/>
      <c r="NG62" s="16"/>
      <c r="NH62" s="16"/>
      <c r="NI62" s="16"/>
      <c r="NJ62" s="16"/>
      <c r="NK62" s="16"/>
      <c r="NL62" s="16"/>
      <c r="NM62" s="16"/>
      <c r="NN62" s="16"/>
      <c r="NO62" s="16"/>
      <c r="NP62" s="16"/>
      <c r="NQ62" s="16"/>
      <c r="NR62" s="16"/>
      <c r="NS62" s="16"/>
      <c r="NT62" s="16"/>
      <c r="NU62" s="16"/>
      <c r="NV62" s="16"/>
      <c r="NW62" s="16"/>
      <c r="NX62" s="16"/>
      <c r="NY62" s="16"/>
      <c r="NZ62" s="16"/>
      <c r="OA62" s="16"/>
      <c r="OB62" s="16"/>
      <c r="OC62" s="16"/>
      <c r="OD62" s="16"/>
      <c r="OE62" s="16"/>
      <c r="OF62" s="16"/>
      <c r="OG62" s="16"/>
      <c r="OH62" s="16"/>
      <c r="OI62" s="16"/>
      <c r="OJ62" s="16"/>
      <c r="OK62" s="16"/>
      <c r="OL62" s="16"/>
      <c r="OM62" s="16"/>
      <c r="ON62" s="16"/>
      <c r="OO62" s="16"/>
      <c r="OP62" s="16"/>
      <c r="OQ62" s="16"/>
      <c r="OR62" s="16"/>
      <c r="OS62" s="16"/>
      <c r="OT62" s="16"/>
      <c r="OU62" s="16"/>
      <c r="OV62" s="16"/>
      <c r="OW62" s="16"/>
      <c r="OX62" s="16"/>
      <c r="OY62" s="16"/>
      <c r="OZ62" s="16"/>
      <c r="PA62" s="16"/>
    </row>
    <row r="63" spans="7:417" ht="18">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c r="IC63" s="16"/>
      <c r="ID63" s="16"/>
      <c r="IE63" s="16"/>
      <c r="IF63" s="16"/>
      <c r="IG63" s="16"/>
      <c r="IH63" s="16"/>
      <c r="II63" s="16"/>
      <c r="IJ63" s="16"/>
      <c r="IK63" s="16"/>
      <c r="IL63" s="16"/>
      <c r="IM63" s="16"/>
      <c r="IN63" s="16"/>
      <c r="IO63" s="16"/>
      <c r="IP63" s="16"/>
      <c r="IQ63" s="16"/>
      <c r="IR63" s="16"/>
      <c r="IS63" s="16"/>
      <c r="IT63" s="16"/>
      <c r="IU63" s="16"/>
      <c r="IV63" s="16"/>
      <c r="IW63" s="16"/>
      <c r="IX63" s="16"/>
      <c r="IY63" s="16"/>
      <c r="IZ63" s="16"/>
      <c r="JA63" s="16"/>
      <c r="JB63" s="16"/>
      <c r="JC63" s="16"/>
      <c r="JD63" s="16"/>
      <c r="JE63" s="16"/>
      <c r="JF63" s="16"/>
      <c r="JG63" s="16"/>
      <c r="JH63" s="16"/>
      <c r="JI63" s="16"/>
      <c r="JJ63" s="16"/>
      <c r="JK63" s="16"/>
      <c r="JL63" s="16"/>
      <c r="JM63" s="16"/>
      <c r="JN63" s="16"/>
      <c r="JO63" s="16"/>
      <c r="JP63" s="16"/>
      <c r="JQ63" s="16"/>
      <c r="JR63" s="16"/>
      <c r="JS63" s="16"/>
      <c r="JT63" s="16"/>
      <c r="JU63" s="16"/>
      <c r="JV63" s="16"/>
      <c r="JW63" s="16"/>
      <c r="JX63" s="16"/>
      <c r="JY63" s="16"/>
      <c r="JZ63" s="16"/>
      <c r="KA63" s="16"/>
      <c r="KB63" s="16"/>
      <c r="KC63" s="16"/>
      <c r="KD63" s="16"/>
      <c r="KE63" s="16"/>
      <c r="KF63" s="16"/>
      <c r="KG63" s="16"/>
      <c r="KH63" s="16"/>
      <c r="KI63" s="16"/>
      <c r="KJ63" s="16"/>
      <c r="KK63" s="16"/>
      <c r="KL63" s="16"/>
      <c r="KM63" s="16"/>
      <c r="KN63" s="16"/>
      <c r="KO63" s="16"/>
      <c r="KP63" s="16"/>
      <c r="KQ63" s="16"/>
      <c r="KR63" s="16"/>
      <c r="KS63" s="16"/>
      <c r="KT63" s="16"/>
      <c r="KU63" s="16"/>
      <c r="KV63" s="16"/>
      <c r="KW63" s="16"/>
      <c r="KX63" s="16"/>
      <c r="KY63" s="16"/>
      <c r="KZ63" s="16"/>
      <c r="LA63" s="16"/>
      <c r="LB63" s="16"/>
      <c r="LC63" s="16"/>
      <c r="LD63" s="16"/>
      <c r="LE63" s="16"/>
      <c r="LF63" s="16"/>
      <c r="LG63" s="16"/>
      <c r="LH63" s="16"/>
      <c r="LI63" s="16"/>
      <c r="LJ63" s="16"/>
      <c r="LK63" s="16"/>
      <c r="LL63" s="16"/>
      <c r="LM63" s="16"/>
      <c r="LN63" s="16"/>
      <c r="LO63" s="16"/>
      <c r="LP63" s="16"/>
      <c r="LQ63" s="16"/>
      <c r="LR63" s="16"/>
      <c r="LS63" s="16"/>
      <c r="LT63" s="16"/>
      <c r="LU63" s="16"/>
      <c r="LV63" s="16"/>
      <c r="LW63" s="16"/>
      <c r="LX63" s="16"/>
      <c r="LY63" s="16"/>
      <c r="LZ63" s="16"/>
      <c r="MA63" s="16"/>
      <c r="MB63" s="16"/>
      <c r="MC63" s="16"/>
      <c r="MD63" s="16"/>
      <c r="ME63" s="16"/>
      <c r="MF63" s="16"/>
      <c r="MG63" s="16"/>
      <c r="MH63" s="16"/>
      <c r="MI63" s="16"/>
      <c r="MJ63" s="16"/>
      <c r="MK63" s="16"/>
      <c r="ML63" s="16"/>
      <c r="MM63" s="16"/>
      <c r="MN63" s="16"/>
      <c r="MO63" s="16"/>
      <c r="MP63" s="16"/>
      <c r="MQ63" s="16"/>
      <c r="MR63" s="16"/>
      <c r="MS63" s="16"/>
      <c r="MT63" s="16"/>
      <c r="MU63" s="16"/>
      <c r="MV63" s="16"/>
      <c r="MW63" s="16"/>
      <c r="MX63" s="16"/>
      <c r="MY63" s="16"/>
      <c r="MZ63" s="16"/>
      <c r="NA63" s="16"/>
      <c r="NB63" s="16"/>
      <c r="NC63" s="16"/>
      <c r="ND63" s="16"/>
      <c r="NE63" s="16"/>
      <c r="NF63" s="16"/>
      <c r="NG63" s="16"/>
      <c r="NH63" s="16"/>
      <c r="NI63" s="16"/>
      <c r="NJ63" s="16"/>
      <c r="NK63" s="16"/>
      <c r="NL63" s="16"/>
      <c r="NM63" s="16"/>
      <c r="NN63" s="16"/>
      <c r="NO63" s="16"/>
      <c r="NP63" s="16"/>
      <c r="NQ63" s="16"/>
      <c r="NR63" s="16"/>
      <c r="NS63" s="16"/>
      <c r="NT63" s="16"/>
      <c r="NU63" s="16"/>
      <c r="NV63" s="16"/>
      <c r="NW63" s="16"/>
      <c r="NX63" s="16"/>
      <c r="NY63" s="16"/>
      <c r="NZ63" s="16"/>
      <c r="OA63" s="16"/>
      <c r="OB63" s="16"/>
      <c r="OC63" s="16"/>
      <c r="OD63" s="16"/>
      <c r="OE63" s="16"/>
      <c r="OF63" s="16"/>
      <c r="OG63" s="16"/>
      <c r="OH63" s="16"/>
      <c r="OI63" s="16"/>
      <c r="OJ63" s="16"/>
      <c r="OK63" s="16"/>
      <c r="OL63" s="16"/>
      <c r="OM63" s="16"/>
      <c r="ON63" s="16"/>
      <c r="OO63" s="16"/>
      <c r="OP63" s="16"/>
      <c r="OQ63" s="16"/>
      <c r="OR63" s="16"/>
      <c r="OS63" s="16"/>
      <c r="OT63" s="16"/>
      <c r="OU63" s="16"/>
      <c r="OV63" s="16"/>
      <c r="OW63" s="16"/>
      <c r="OX63" s="16"/>
      <c r="OY63" s="16"/>
      <c r="OZ63" s="16"/>
      <c r="PA63" s="16"/>
    </row>
    <row r="64" spans="7:417" ht="18">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16"/>
      <c r="IH64" s="16"/>
      <c r="II64" s="16"/>
      <c r="IJ64" s="16"/>
      <c r="IK64" s="16"/>
      <c r="IL64" s="16"/>
      <c r="IM64" s="16"/>
      <c r="IN64" s="16"/>
      <c r="IO64" s="16"/>
      <c r="IP64" s="16"/>
      <c r="IQ64" s="16"/>
      <c r="IR64" s="16"/>
      <c r="IS64" s="16"/>
      <c r="IT64" s="16"/>
      <c r="IU64" s="16"/>
      <c r="IV64" s="16"/>
      <c r="IW64" s="16"/>
      <c r="IX64" s="16"/>
      <c r="IY64" s="16"/>
      <c r="IZ64" s="16"/>
      <c r="JA64" s="16"/>
      <c r="JB64" s="16"/>
      <c r="JC64" s="16"/>
      <c r="JD64" s="16"/>
      <c r="JE64" s="16"/>
      <c r="JF64" s="16"/>
      <c r="JG64" s="16"/>
      <c r="JH64" s="16"/>
      <c r="JI64" s="16"/>
      <c r="JJ64" s="16"/>
      <c r="JK64" s="16"/>
      <c r="JL64" s="16"/>
      <c r="JM64" s="16"/>
      <c r="JN64" s="16"/>
      <c r="JO64" s="16"/>
      <c r="JP64" s="16"/>
      <c r="JQ64" s="16"/>
      <c r="JR64" s="16"/>
      <c r="JS64" s="16"/>
      <c r="JT64" s="16"/>
      <c r="JU64" s="16"/>
      <c r="JV64" s="16"/>
      <c r="JW64" s="16"/>
      <c r="JX64" s="16"/>
      <c r="JY64" s="16"/>
      <c r="JZ64" s="16"/>
      <c r="KA64" s="16"/>
      <c r="KB64" s="16"/>
      <c r="KC64" s="16"/>
      <c r="KD64" s="16"/>
      <c r="KE64" s="16"/>
      <c r="KF64" s="16"/>
      <c r="KG64" s="16"/>
      <c r="KH64" s="16"/>
      <c r="KI64" s="16"/>
      <c r="KJ64" s="16"/>
      <c r="KK64" s="16"/>
      <c r="KL64" s="16"/>
      <c r="KM64" s="16"/>
      <c r="KN64" s="16"/>
      <c r="KO64" s="16"/>
      <c r="KP64" s="16"/>
      <c r="KQ64" s="16"/>
      <c r="KR64" s="16"/>
      <c r="KS64" s="16"/>
      <c r="KT64" s="16"/>
      <c r="KU64" s="16"/>
      <c r="KV64" s="16"/>
      <c r="KW64" s="16"/>
      <c r="KX64" s="16"/>
      <c r="KY64" s="16"/>
      <c r="KZ64" s="16"/>
      <c r="LA64" s="16"/>
      <c r="LB64" s="16"/>
      <c r="LC64" s="16"/>
      <c r="LD64" s="16"/>
      <c r="LE64" s="16"/>
      <c r="LF64" s="16"/>
      <c r="LG64" s="16"/>
      <c r="LH64" s="16"/>
      <c r="LI64" s="16"/>
      <c r="LJ64" s="16"/>
      <c r="LK64" s="16"/>
      <c r="LL64" s="16"/>
      <c r="LM64" s="16"/>
      <c r="LN64" s="16"/>
      <c r="LO64" s="16"/>
      <c r="LP64" s="16"/>
      <c r="LQ64" s="16"/>
      <c r="LR64" s="16"/>
      <c r="LS64" s="16"/>
      <c r="LT64" s="16"/>
      <c r="LU64" s="16"/>
      <c r="LV64" s="16"/>
      <c r="LW64" s="16"/>
      <c r="LX64" s="16"/>
      <c r="LY64" s="16"/>
      <c r="LZ64" s="16"/>
      <c r="MA64" s="16"/>
      <c r="MB64" s="16"/>
      <c r="MC64" s="16"/>
      <c r="MD64" s="16"/>
      <c r="ME64" s="16"/>
      <c r="MF64" s="16"/>
      <c r="MG64" s="16"/>
      <c r="MH64" s="16"/>
      <c r="MI64" s="16"/>
      <c r="MJ64" s="16"/>
      <c r="MK64" s="16"/>
      <c r="ML64" s="16"/>
      <c r="MM64" s="16"/>
      <c r="MN64" s="16"/>
      <c r="MO64" s="16"/>
      <c r="MP64" s="16"/>
      <c r="MQ64" s="16"/>
      <c r="MR64" s="16"/>
      <c r="MS64" s="16"/>
      <c r="MT64" s="16"/>
      <c r="MU64" s="16"/>
      <c r="MV64" s="16"/>
      <c r="MW64" s="16"/>
      <c r="MX64" s="16"/>
      <c r="MY64" s="16"/>
      <c r="MZ64" s="16"/>
      <c r="NA64" s="16"/>
      <c r="NB64" s="16"/>
      <c r="NC64" s="16"/>
      <c r="ND64" s="16"/>
      <c r="NE64" s="16"/>
      <c r="NF64" s="16"/>
      <c r="NG64" s="16"/>
      <c r="NH64" s="16"/>
      <c r="NI64" s="16"/>
      <c r="NJ64" s="16"/>
      <c r="NK64" s="16"/>
      <c r="NL64" s="16"/>
      <c r="NM64" s="16"/>
      <c r="NN64" s="16"/>
      <c r="NO64" s="16"/>
      <c r="NP64" s="16"/>
      <c r="NQ64" s="16"/>
      <c r="NR64" s="16"/>
      <c r="NS64" s="16"/>
      <c r="NT64" s="16"/>
      <c r="NU64" s="16"/>
      <c r="NV64" s="16"/>
      <c r="NW64" s="16"/>
      <c r="NX64" s="16"/>
      <c r="NY64" s="16"/>
      <c r="NZ64" s="16"/>
      <c r="OA64" s="16"/>
      <c r="OB64" s="16"/>
      <c r="OC64" s="16"/>
      <c r="OD64" s="16"/>
      <c r="OE64" s="16"/>
      <c r="OF64" s="16"/>
      <c r="OG64" s="16"/>
      <c r="OH64" s="16"/>
      <c r="OI64" s="16"/>
      <c r="OJ64" s="16"/>
      <c r="OK64" s="16"/>
      <c r="OL64" s="16"/>
      <c r="OM64" s="16"/>
      <c r="ON64" s="16"/>
      <c r="OO64" s="16"/>
      <c r="OP64" s="16"/>
      <c r="OQ64" s="16"/>
      <c r="OR64" s="16"/>
      <c r="OS64" s="16"/>
      <c r="OT64" s="16"/>
      <c r="OU64" s="16"/>
      <c r="OV64" s="16"/>
      <c r="OW64" s="16"/>
      <c r="OX64" s="16"/>
      <c r="OY64" s="16"/>
      <c r="OZ64" s="16"/>
      <c r="PA64" s="16"/>
    </row>
    <row r="65" spans="7:417" ht="18">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c r="IH65" s="16"/>
      <c r="II65" s="16"/>
      <c r="IJ65" s="16"/>
      <c r="IK65" s="16"/>
      <c r="IL65" s="16"/>
      <c r="IM65" s="16"/>
      <c r="IN65" s="16"/>
      <c r="IO65" s="16"/>
      <c r="IP65" s="16"/>
      <c r="IQ65" s="16"/>
      <c r="IR65" s="16"/>
      <c r="IS65" s="16"/>
      <c r="IT65" s="16"/>
      <c r="IU65" s="16"/>
      <c r="IV65" s="16"/>
      <c r="IW65" s="16"/>
      <c r="IX65" s="16"/>
      <c r="IY65" s="16"/>
      <c r="IZ65" s="16"/>
      <c r="JA65" s="16"/>
      <c r="JB65" s="16"/>
      <c r="JC65" s="16"/>
      <c r="JD65" s="16"/>
      <c r="JE65" s="16"/>
      <c r="JF65" s="16"/>
      <c r="JG65" s="16"/>
      <c r="JH65" s="16"/>
      <c r="JI65" s="16"/>
      <c r="JJ65" s="16"/>
      <c r="JK65" s="16"/>
      <c r="JL65" s="16"/>
      <c r="JM65" s="16"/>
      <c r="JN65" s="16"/>
      <c r="JO65" s="16"/>
      <c r="JP65" s="16"/>
      <c r="JQ65" s="16"/>
      <c r="JR65" s="16"/>
      <c r="JS65" s="16"/>
      <c r="JT65" s="16"/>
      <c r="JU65" s="16"/>
      <c r="JV65" s="16"/>
      <c r="JW65" s="16"/>
      <c r="JX65" s="16"/>
      <c r="JY65" s="16"/>
      <c r="JZ65" s="16"/>
      <c r="KA65" s="16"/>
      <c r="KB65" s="16"/>
      <c r="KC65" s="16"/>
      <c r="KD65" s="16"/>
      <c r="KE65" s="16"/>
      <c r="KF65" s="16"/>
      <c r="KG65" s="16"/>
      <c r="KH65" s="16"/>
      <c r="KI65" s="16"/>
      <c r="KJ65" s="16"/>
      <c r="KK65" s="16"/>
      <c r="KL65" s="16"/>
      <c r="KM65" s="16"/>
      <c r="KN65" s="16"/>
      <c r="KO65" s="16"/>
      <c r="KP65" s="16"/>
      <c r="KQ65" s="16"/>
      <c r="KR65" s="16"/>
      <c r="KS65" s="16"/>
      <c r="KT65" s="16"/>
      <c r="KU65" s="16"/>
      <c r="KV65" s="16"/>
      <c r="KW65" s="16"/>
      <c r="KX65" s="16"/>
      <c r="KY65" s="16"/>
      <c r="KZ65" s="16"/>
      <c r="LA65" s="16"/>
      <c r="LB65" s="16"/>
      <c r="LC65" s="16"/>
      <c r="LD65" s="16"/>
      <c r="LE65" s="16"/>
      <c r="LF65" s="16"/>
      <c r="LG65" s="16"/>
      <c r="LH65" s="16"/>
      <c r="LI65" s="16"/>
      <c r="LJ65" s="16"/>
      <c r="LK65" s="16"/>
      <c r="LL65" s="16"/>
      <c r="LM65" s="16"/>
      <c r="LN65" s="16"/>
      <c r="LO65" s="16"/>
      <c r="LP65" s="16"/>
      <c r="LQ65" s="16"/>
      <c r="LR65" s="16"/>
      <c r="LS65" s="16"/>
      <c r="LT65" s="16"/>
      <c r="LU65" s="16"/>
      <c r="LV65" s="16"/>
      <c r="LW65" s="16"/>
      <c r="LX65" s="16"/>
      <c r="LY65" s="16"/>
      <c r="LZ65" s="16"/>
      <c r="MA65" s="16"/>
      <c r="MB65" s="16"/>
      <c r="MC65" s="16"/>
      <c r="MD65" s="16"/>
      <c r="ME65" s="16"/>
      <c r="MF65" s="16"/>
      <c r="MG65" s="16"/>
      <c r="MH65" s="16"/>
      <c r="MI65" s="16"/>
      <c r="MJ65" s="16"/>
      <c r="MK65" s="16"/>
      <c r="ML65" s="16"/>
      <c r="MM65" s="16"/>
      <c r="MN65" s="16"/>
      <c r="MO65" s="16"/>
      <c r="MP65" s="16"/>
      <c r="MQ65" s="16"/>
      <c r="MR65" s="16"/>
      <c r="MS65" s="16"/>
      <c r="MT65" s="16"/>
      <c r="MU65" s="16"/>
      <c r="MV65" s="16"/>
      <c r="MW65" s="16"/>
      <c r="MX65" s="16"/>
      <c r="MY65" s="16"/>
      <c r="MZ65" s="16"/>
      <c r="NA65" s="16"/>
      <c r="NB65" s="16"/>
      <c r="NC65" s="16"/>
      <c r="ND65" s="16"/>
      <c r="NE65" s="16"/>
      <c r="NF65" s="16"/>
      <c r="NG65" s="16"/>
      <c r="NH65" s="16"/>
      <c r="NI65" s="16"/>
      <c r="NJ65" s="16"/>
      <c r="NK65" s="16"/>
      <c r="NL65" s="16"/>
      <c r="NM65" s="16"/>
      <c r="NN65" s="16"/>
      <c r="NO65" s="16"/>
      <c r="NP65" s="16"/>
      <c r="NQ65" s="16"/>
      <c r="NR65" s="16"/>
      <c r="NS65" s="16"/>
      <c r="NT65" s="16"/>
      <c r="NU65" s="16"/>
      <c r="NV65" s="16"/>
      <c r="NW65" s="16"/>
      <c r="NX65" s="16"/>
      <c r="NY65" s="16"/>
      <c r="NZ65" s="16"/>
      <c r="OA65" s="16"/>
      <c r="OB65" s="16"/>
      <c r="OC65" s="16"/>
      <c r="OD65" s="16"/>
      <c r="OE65" s="16"/>
      <c r="OF65" s="16"/>
      <c r="OG65" s="16"/>
      <c r="OH65" s="16"/>
      <c r="OI65" s="16"/>
      <c r="OJ65" s="16"/>
      <c r="OK65" s="16"/>
      <c r="OL65" s="16"/>
      <c r="OM65" s="16"/>
      <c r="ON65" s="16"/>
      <c r="OO65" s="16"/>
      <c r="OP65" s="16"/>
      <c r="OQ65" s="16"/>
      <c r="OR65" s="16"/>
      <c r="OS65" s="16"/>
      <c r="OT65" s="16"/>
      <c r="OU65" s="16"/>
      <c r="OV65" s="16"/>
      <c r="OW65" s="16"/>
      <c r="OX65" s="16"/>
      <c r="OY65" s="16"/>
      <c r="OZ65" s="16"/>
      <c r="PA65" s="16"/>
    </row>
    <row r="66" spans="7:417" ht="18">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c r="IC66" s="16"/>
      <c r="ID66" s="16"/>
      <c r="IE66" s="16"/>
      <c r="IF66" s="16"/>
      <c r="IG66" s="16"/>
      <c r="IH66" s="16"/>
      <c r="II66" s="16"/>
      <c r="IJ66" s="16"/>
      <c r="IK66" s="16"/>
      <c r="IL66" s="16"/>
      <c r="IM66" s="16"/>
      <c r="IN66" s="16"/>
      <c r="IO66" s="16"/>
      <c r="IP66" s="16"/>
      <c r="IQ66" s="16"/>
      <c r="IR66" s="16"/>
      <c r="IS66" s="16"/>
      <c r="IT66" s="16"/>
      <c r="IU66" s="16"/>
      <c r="IV66" s="16"/>
      <c r="IW66" s="16"/>
      <c r="IX66" s="16"/>
      <c r="IY66" s="16"/>
      <c r="IZ66" s="16"/>
      <c r="JA66" s="16"/>
      <c r="JB66" s="16"/>
      <c r="JC66" s="16"/>
      <c r="JD66" s="16"/>
      <c r="JE66" s="16"/>
      <c r="JF66" s="16"/>
      <c r="JG66" s="16"/>
      <c r="JH66" s="16"/>
      <c r="JI66" s="16"/>
      <c r="JJ66" s="16"/>
      <c r="JK66" s="16"/>
      <c r="JL66" s="16"/>
      <c r="JM66" s="16"/>
      <c r="JN66" s="16"/>
      <c r="JO66" s="16"/>
      <c r="JP66" s="16"/>
      <c r="JQ66" s="16"/>
      <c r="JR66" s="16"/>
      <c r="JS66" s="16"/>
      <c r="JT66" s="16"/>
      <c r="JU66" s="16"/>
      <c r="JV66" s="16"/>
      <c r="JW66" s="16"/>
      <c r="JX66" s="16"/>
      <c r="JY66" s="16"/>
      <c r="JZ66" s="16"/>
      <c r="KA66" s="16"/>
      <c r="KB66" s="16"/>
      <c r="KC66" s="16"/>
      <c r="KD66" s="16"/>
      <c r="KE66" s="16"/>
      <c r="KF66" s="16"/>
      <c r="KG66" s="16"/>
      <c r="KH66" s="16"/>
      <c r="KI66" s="16"/>
      <c r="KJ66" s="16"/>
      <c r="KK66" s="16"/>
      <c r="KL66" s="16"/>
      <c r="KM66" s="16"/>
      <c r="KN66" s="16"/>
      <c r="KO66" s="16"/>
      <c r="KP66" s="16"/>
      <c r="KQ66" s="16"/>
      <c r="KR66" s="16"/>
      <c r="KS66" s="16"/>
      <c r="KT66" s="16"/>
      <c r="KU66" s="16"/>
      <c r="KV66" s="16"/>
      <c r="KW66" s="16"/>
      <c r="KX66" s="16"/>
      <c r="KY66" s="16"/>
      <c r="KZ66" s="16"/>
      <c r="LA66" s="16"/>
      <c r="LB66" s="16"/>
      <c r="LC66" s="16"/>
      <c r="LD66" s="16"/>
      <c r="LE66" s="16"/>
      <c r="LF66" s="16"/>
      <c r="LG66" s="16"/>
      <c r="LH66" s="16"/>
      <c r="LI66" s="16"/>
      <c r="LJ66" s="16"/>
      <c r="LK66" s="16"/>
      <c r="LL66" s="16"/>
      <c r="LM66" s="16"/>
      <c r="LN66" s="16"/>
      <c r="LO66" s="16"/>
      <c r="LP66" s="16"/>
      <c r="LQ66" s="16"/>
      <c r="LR66" s="16"/>
      <c r="LS66" s="16"/>
      <c r="LT66" s="16"/>
      <c r="LU66" s="16"/>
      <c r="LV66" s="16"/>
      <c r="LW66" s="16"/>
      <c r="LX66" s="16"/>
      <c r="LY66" s="16"/>
      <c r="LZ66" s="16"/>
      <c r="MA66" s="16"/>
      <c r="MB66" s="16"/>
      <c r="MC66" s="16"/>
      <c r="MD66" s="16"/>
      <c r="ME66" s="16"/>
      <c r="MF66" s="16"/>
      <c r="MG66" s="16"/>
      <c r="MH66" s="16"/>
      <c r="MI66" s="16"/>
      <c r="MJ66" s="16"/>
      <c r="MK66" s="16"/>
      <c r="ML66" s="16"/>
      <c r="MM66" s="16"/>
      <c r="MN66" s="16"/>
      <c r="MO66" s="16"/>
      <c r="MP66" s="16"/>
      <c r="MQ66" s="16"/>
      <c r="MR66" s="16"/>
      <c r="MS66" s="16"/>
      <c r="MT66" s="16"/>
      <c r="MU66" s="16"/>
      <c r="MV66" s="16"/>
      <c r="MW66" s="16"/>
      <c r="MX66" s="16"/>
      <c r="MY66" s="16"/>
      <c r="MZ66" s="16"/>
      <c r="NA66" s="16"/>
      <c r="NB66" s="16"/>
      <c r="NC66" s="16"/>
      <c r="ND66" s="16"/>
      <c r="NE66" s="16"/>
      <c r="NF66" s="16"/>
      <c r="NG66" s="16"/>
      <c r="NH66" s="16"/>
      <c r="NI66" s="16"/>
      <c r="NJ66" s="16"/>
      <c r="NK66" s="16"/>
      <c r="NL66" s="16"/>
      <c r="NM66" s="16"/>
      <c r="NN66" s="16"/>
      <c r="NO66" s="16"/>
      <c r="NP66" s="16"/>
      <c r="NQ66" s="16"/>
      <c r="NR66" s="16"/>
      <c r="NS66" s="16"/>
      <c r="NT66" s="16"/>
      <c r="NU66" s="16"/>
      <c r="NV66" s="16"/>
      <c r="NW66" s="16"/>
      <c r="NX66" s="16"/>
      <c r="NY66" s="16"/>
      <c r="NZ66" s="16"/>
      <c r="OA66" s="16"/>
      <c r="OB66" s="16"/>
      <c r="OC66" s="16"/>
      <c r="OD66" s="16"/>
      <c r="OE66" s="16"/>
      <c r="OF66" s="16"/>
      <c r="OG66" s="16"/>
      <c r="OH66" s="16"/>
      <c r="OI66" s="16"/>
      <c r="OJ66" s="16"/>
      <c r="OK66" s="16"/>
      <c r="OL66" s="16"/>
      <c r="OM66" s="16"/>
      <c r="ON66" s="16"/>
      <c r="OO66" s="16"/>
      <c r="OP66" s="16"/>
      <c r="OQ66" s="16"/>
      <c r="OR66" s="16"/>
      <c r="OS66" s="16"/>
      <c r="OT66" s="16"/>
      <c r="OU66" s="16"/>
      <c r="OV66" s="16"/>
      <c r="OW66" s="16"/>
      <c r="OX66" s="16"/>
      <c r="OY66" s="16"/>
      <c r="OZ66" s="16"/>
      <c r="PA66" s="16"/>
    </row>
    <row r="67" spans="7:417" ht="18">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c r="IC67" s="16"/>
      <c r="ID67" s="16"/>
      <c r="IE67" s="16"/>
      <c r="IF67" s="16"/>
      <c r="IG67" s="16"/>
      <c r="IH67" s="16"/>
      <c r="II67" s="16"/>
      <c r="IJ67" s="16"/>
      <c r="IK67" s="16"/>
      <c r="IL67" s="16"/>
      <c r="IM67" s="16"/>
      <c r="IN67" s="16"/>
      <c r="IO67" s="16"/>
      <c r="IP67" s="16"/>
      <c r="IQ67" s="16"/>
      <c r="IR67" s="16"/>
      <c r="IS67" s="16"/>
      <c r="IT67" s="16"/>
      <c r="IU67" s="16"/>
      <c r="IV67" s="16"/>
      <c r="IW67" s="16"/>
      <c r="IX67" s="16"/>
      <c r="IY67" s="16"/>
      <c r="IZ67" s="16"/>
      <c r="JA67" s="16"/>
      <c r="JB67" s="16"/>
      <c r="JC67" s="16"/>
      <c r="JD67" s="16"/>
      <c r="JE67" s="16"/>
      <c r="JF67" s="16"/>
      <c r="JG67" s="16"/>
      <c r="JH67" s="16"/>
      <c r="JI67" s="16"/>
      <c r="JJ67" s="16"/>
      <c r="JK67" s="16"/>
      <c r="JL67" s="16"/>
      <c r="JM67" s="16"/>
      <c r="JN67" s="16"/>
      <c r="JO67" s="16"/>
      <c r="JP67" s="16"/>
      <c r="JQ67" s="16"/>
      <c r="JR67" s="16"/>
      <c r="JS67" s="16"/>
      <c r="JT67" s="16"/>
      <c r="JU67" s="16"/>
      <c r="JV67" s="16"/>
      <c r="JW67" s="16"/>
      <c r="JX67" s="16"/>
      <c r="JY67" s="16"/>
      <c r="JZ67" s="16"/>
      <c r="KA67" s="16"/>
      <c r="KB67" s="16"/>
      <c r="KC67" s="16"/>
      <c r="KD67" s="16"/>
      <c r="KE67" s="16"/>
      <c r="KF67" s="16"/>
      <c r="KG67" s="16"/>
      <c r="KH67" s="16"/>
      <c r="KI67" s="16"/>
      <c r="KJ67" s="16"/>
      <c r="KK67" s="16"/>
      <c r="KL67" s="16"/>
      <c r="KM67" s="16"/>
      <c r="KN67" s="16"/>
      <c r="KO67" s="16"/>
      <c r="KP67" s="16"/>
      <c r="KQ67" s="16"/>
      <c r="KR67" s="16"/>
      <c r="KS67" s="16"/>
      <c r="KT67" s="16"/>
      <c r="KU67" s="16"/>
      <c r="KV67" s="16"/>
      <c r="KW67" s="16"/>
      <c r="KX67" s="16"/>
      <c r="KY67" s="16"/>
      <c r="KZ67" s="16"/>
      <c r="LA67" s="16"/>
      <c r="LB67" s="16"/>
      <c r="LC67" s="16"/>
      <c r="LD67" s="16"/>
      <c r="LE67" s="16"/>
      <c r="LF67" s="16"/>
      <c r="LG67" s="16"/>
      <c r="LH67" s="16"/>
      <c r="LI67" s="16"/>
      <c r="LJ67" s="16"/>
      <c r="LK67" s="16"/>
      <c r="LL67" s="16"/>
      <c r="LM67" s="16"/>
      <c r="LN67" s="16"/>
      <c r="LO67" s="16"/>
      <c r="LP67" s="16"/>
      <c r="LQ67" s="16"/>
      <c r="LR67" s="16"/>
      <c r="LS67" s="16"/>
      <c r="LT67" s="16"/>
      <c r="LU67" s="16"/>
      <c r="LV67" s="16"/>
      <c r="LW67" s="16"/>
      <c r="LX67" s="16"/>
      <c r="LY67" s="16"/>
      <c r="LZ67" s="16"/>
      <c r="MA67" s="16"/>
      <c r="MB67" s="16"/>
      <c r="MC67" s="16"/>
      <c r="MD67" s="16"/>
      <c r="ME67" s="16"/>
      <c r="MF67" s="16"/>
      <c r="MG67" s="16"/>
      <c r="MH67" s="16"/>
      <c r="MI67" s="16"/>
      <c r="MJ67" s="16"/>
      <c r="MK67" s="16"/>
      <c r="ML67" s="16"/>
      <c r="MM67" s="16"/>
      <c r="MN67" s="16"/>
      <c r="MO67" s="16"/>
      <c r="MP67" s="16"/>
      <c r="MQ67" s="16"/>
      <c r="MR67" s="16"/>
      <c r="MS67" s="16"/>
      <c r="MT67" s="16"/>
      <c r="MU67" s="16"/>
      <c r="MV67" s="16"/>
      <c r="MW67" s="16"/>
      <c r="MX67" s="16"/>
      <c r="MY67" s="16"/>
      <c r="MZ67" s="16"/>
      <c r="NA67" s="16"/>
      <c r="NB67" s="16"/>
      <c r="NC67" s="16"/>
      <c r="ND67" s="16"/>
      <c r="NE67" s="16"/>
      <c r="NF67" s="16"/>
      <c r="NG67" s="16"/>
      <c r="NH67" s="16"/>
      <c r="NI67" s="16"/>
      <c r="NJ67" s="16"/>
      <c r="NK67" s="16"/>
      <c r="NL67" s="16"/>
      <c r="NM67" s="16"/>
      <c r="NN67" s="16"/>
      <c r="NO67" s="16"/>
      <c r="NP67" s="16"/>
      <c r="NQ67" s="16"/>
      <c r="NR67" s="16"/>
      <c r="NS67" s="16"/>
      <c r="NT67" s="16"/>
      <c r="NU67" s="16"/>
      <c r="NV67" s="16"/>
      <c r="NW67" s="16"/>
      <c r="NX67" s="16"/>
      <c r="NY67" s="16"/>
      <c r="NZ67" s="16"/>
      <c r="OA67" s="16"/>
      <c r="OB67" s="16"/>
      <c r="OC67" s="16"/>
      <c r="OD67" s="16"/>
      <c r="OE67" s="16"/>
      <c r="OF67" s="16"/>
      <c r="OG67" s="16"/>
      <c r="OH67" s="16"/>
      <c r="OI67" s="16"/>
      <c r="OJ67" s="16"/>
      <c r="OK67" s="16"/>
      <c r="OL67" s="16"/>
      <c r="OM67" s="16"/>
      <c r="ON67" s="16"/>
      <c r="OO67" s="16"/>
      <c r="OP67" s="16"/>
      <c r="OQ67" s="16"/>
      <c r="OR67" s="16"/>
      <c r="OS67" s="16"/>
      <c r="OT67" s="16"/>
      <c r="OU67" s="16"/>
      <c r="OV67" s="16"/>
      <c r="OW67" s="16"/>
      <c r="OX67" s="16"/>
      <c r="OY67" s="16"/>
      <c r="OZ67" s="16"/>
      <c r="PA67" s="16"/>
    </row>
    <row r="68" spans="7:417" ht="18">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c r="HT68" s="16"/>
      <c r="HU68" s="16"/>
      <c r="HV68" s="16"/>
      <c r="HW68" s="16"/>
      <c r="HX68" s="16"/>
      <c r="HY68" s="16"/>
      <c r="HZ68" s="16"/>
      <c r="IA68" s="16"/>
      <c r="IB68" s="16"/>
      <c r="IC68" s="16"/>
      <c r="ID68" s="16"/>
      <c r="IE68" s="16"/>
      <c r="IF68" s="16"/>
      <c r="IG68" s="16"/>
      <c r="IH68" s="16"/>
      <c r="II68" s="16"/>
      <c r="IJ68" s="16"/>
      <c r="IK68" s="16"/>
      <c r="IL68" s="16"/>
      <c r="IM68" s="16"/>
      <c r="IN68" s="16"/>
      <c r="IO68" s="16"/>
      <c r="IP68" s="16"/>
      <c r="IQ68" s="16"/>
      <c r="IR68" s="16"/>
      <c r="IS68" s="16"/>
      <c r="IT68" s="16"/>
      <c r="IU68" s="16"/>
      <c r="IV68" s="16"/>
      <c r="IW68" s="16"/>
      <c r="IX68" s="16"/>
      <c r="IY68" s="16"/>
      <c r="IZ68" s="16"/>
      <c r="JA68" s="16"/>
      <c r="JB68" s="16"/>
      <c r="JC68" s="16"/>
      <c r="JD68" s="16"/>
      <c r="JE68" s="16"/>
      <c r="JF68" s="16"/>
      <c r="JG68" s="16"/>
      <c r="JH68" s="16"/>
      <c r="JI68" s="16"/>
      <c r="JJ68" s="16"/>
      <c r="JK68" s="16"/>
      <c r="JL68" s="16"/>
      <c r="JM68" s="16"/>
      <c r="JN68" s="16"/>
      <c r="JO68" s="16"/>
      <c r="JP68" s="16"/>
      <c r="JQ68" s="16"/>
      <c r="JR68" s="16"/>
      <c r="JS68" s="16"/>
      <c r="JT68" s="16"/>
      <c r="JU68" s="16"/>
      <c r="JV68" s="16"/>
      <c r="JW68" s="16"/>
      <c r="JX68" s="16"/>
      <c r="JY68" s="16"/>
      <c r="JZ68" s="16"/>
      <c r="KA68" s="16"/>
      <c r="KB68" s="16"/>
      <c r="KC68" s="16"/>
      <c r="KD68" s="16"/>
      <c r="KE68" s="16"/>
      <c r="KF68" s="16"/>
      <c r="KG68" s="16"/>
      <c r="KH68" s="16"/>
      <c r="KI68" s="16"/>
      <c r="KJ68" s="16"/>
      <c r="KK68" s="16"/>
      <c r="KL68" s="16"/>
      <c r="KM68" s="16"/>
      <c r="KN68" s="16"/>
      <c r="KO68" s="16"/>
      <c r="KP68" s="16"/>
      <c r="KQ68" s="16"/>
      <c r="KR68" s="16"/>
      <c r="KS68" s="16"/>
      <c r="KT68" s="16"/>
      <c r="KU68" s="16"/>
      <c r="KV68" s="16"/>
      <c r="KW68" s="16"/>
      <c r="KX68" s="16"/>
      <c r="KY68" s="16"/>
      <c r="KZ68" s="16"/>
      <c r="LA68" s="16"/>
      <c r="LB68" s="16"/>
      <c r="LC68" s="16"/>
      <c r="LD68" s="16"/>
      <c r="LE68" s="16"/>
      <c r="LF68" s="16"/>
      <c r="LG68" s="16"/>
      <c r="LH68" s="16"/>
      <c r="LI68" s="16"/>
      <c r="LJ68" s="16"/>
      <c r="LK68" s="16"/>
      <c r="LL68" s="16"/>
      <c r="LM68" s="16"/>
      <c r="LN68" s="16"/>
      <c r="LO68" s="16"/>
      <c r="LP68" s="16"/>
      <c r="LQ68" s="16"/>
      <c r="LR68" s="16"/>
      <c r="LS68" s="16"/>
      <c r="LT68" s="16"/>
      <c r="LU68" s="16"/>
      <c r="LV68" s="16"/>
      <c r="LW68" s="16"/>
      <c r="LX68" s="16"/>
      <c r="LY68" s="16"/>
      <c r="LZ68" s="16"/>
      <c r="MA68" s="16"/>
      <c r="MB68" s="16"/>
      <c r="MC68" s="16"/>
      <c r="MD68" s="16"/>
      <c r="ME68" s="16"/>
      <c r="MF68" s="16"/>
      <c r="MG68" s="16"/>
      <c r="MH68" s="16"/>
      <c r="MI68" s="16"/>
      <c r="MJ68" s="16"/>
      <c r="MK68" s="16"/>
      <c r="ML68" s="16"/>
      <c r="MM68" s="16"/>
      <c r="MN68" s="16"/>
      <c r="MO68" s="16"/>
      <c r="MP68" s="16"/>
      <c r="MQ68" s="16"/>
      <c r="MR68" s="16"/>
      <c r="MS68" s="16"/>
      <c r="MT68" s="16"/>
      <c r="MU68" s="16"/>
      <c r="MV68" s="16"/>
      <c r="MW68" s="16"/>
      <c r="MX68" s="16"/>
      <c r="MY68" s="16"/>
      <c r="MZ68" s="16"/>
      <c r="NA68" s="16"/>
      <c r="NB68" s="16"/>
      <c r="NC68" s="16"/>
      <c r="ND68" s="16"/>
      <c r="NE68" s="16"/>
      <c r="NF68" s="16"/>
      <c r="NG68" s="16"/>
      <c r="NH68" s="16"/>
      <c r="NI68" s="16"/>
      <c r="NJ68" s="16"/>
      <c r="NK68" s="16"/>
      <c r="NL68" s="16"/>
      <c r="NM68" s="16"/>
      <c r="NN68" s="16"/>
      <c r="NO68" s="16"/>
      <c r="NP68" s="16"/>
      <c r="NQ68" s="16"/>
      <c r="NR68" s="16"/>
      <c r="NS68" s="16"/>
      <c r="NT68" s="16"/>
      <c r="NU68" s="16"/>
      <c r="NV68" s="16"/>
      <c r="NW68" s="16"/>
      <c r="NX68" s="16"/>
      <c r="NY68" s="16"/>
      <c r="NZ68" s="16"/>
      <c r="OA68" s="16"/>
      <c r="OB68" s="16"/>
      <c r="OC68" s="16"/>
      <c r="OD68" s="16"/>
      <c r="OE68" s="16"/>
      <c r="OF68" s="16"/>
      <c r="OG68" s="16"/>
      <c r="OH68" s="16"/>
      <c r="OI68" s="16"/>
      <c r="OJ68" s="16"/>
      <c r="OK68" s="16"/>
      <c r="OL68" s="16"/>
      <c r="OM68" s="16"/>
      <c r="ON68" s="16"/>
      <c r="OO68" s="16"/>
      <c r="OP68" s="16"/>
      <c r="OQ68" s="16"/>
      <c r="OR68" s="16"/>
      <c r="OS68" s="16"/>
      <c r="OT68" s="16"/>
      <c r="OU68" s="16"/>
      <c r="OV68" s="16"/>
      <c r="OW68" s="16"/>
      <c r="OX68" s="16"/>
      <c r="OY68" s="16"/>
      <c r="OZ68" s="16"/>
      <c r="PA68" s="16"/>
    </row>
    <row r="69" spans="7:417" ht="18">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c r="IV69" s="16"/>
      <c r="IW69" s="16"/>
      <c r="IX69" s="16"/>
      <c r="IY69" s="16"/>
      <c r="IZ69" s="16"/>
      <c r="JA69" s="16"/>
      <c r="JB69" s="16"/>
      <c r="JC69" s="16"/>
      <c r="JD69" s="16"/>
      <c r="JE69" s="16"/>
      <c r="JF69" s="16"/>
      <c r="JG69" s="16"/>
      <c r="JH69" s="16"/>
      <c r="JI69" s="16"/>
      <c r="JJ69" s="16"/>
      <c r="JK69" s="16"/>
      <c r="JL69" s="16"/>
      <c r="JM69" s="16"/>
      <c r="JN69" s="16"/>
      <c r="JO69" s="16"/>
      <c r="JP69" s="16"/>
      <c r="JQ69" s="16"/>
      <c r="JR69" s="16"/>
      <c r="JS69" s="16"/>
      <c r="JT69" s="16"/>
      <c r="JU69" s="16"/>
      <c r="JV69" s="16"/>
      <c r="JW69" s="16"/>
      <c r="JX69" s="16"/>
      <c r="JY69" s="16"/>
      <c r="JZ69" s="16"/>
      <c r="KA69" s="16"/>
      <c r="KB69" s="16"/>
      <c r="KC69" s="16"/>
      <c r="KD69" s="16"/>
      <c r="KE69" s="16"/>
      <c r="KF69" s="16"/>
      <c r="KG69" s="16"/>
      <c r="KH69" s="16"/>
      <c r="KI69" s="16"/>
      <c r="KJ69" s="16"/>
      <c r="KK69" s="16"/>
      <c r="KL69" s="16"/>
      <c r="KM69" s="16"/>
      <c r="KN69" s="16"/>
      <c r="KO69" s="16"/>
      <c r="KP69" s="16"/>
      <c r="KQ69" s="16"/>
      <c r="KR69" s="16"/>
      <c r="KS69" s="16"/>
      <c r="KT69" s="16"/>
      <c r="KU69" s="16"/>
      <c r="KV69" s="16"/>
      <c r="KW69" s="16"/>
      <c r="KX69" s="16"/>
      <c r="KY69" s="16"/>
      <c r="KZ69" s="16"/>
      <c r="LA69" s="16"/>
      <c r="LB69" s="16"/>
      <c r="LC69" s="16"/>
      <c r="LD69" s="16"/>
      <c r="LE69" s="16"/>
      <c r="LF69" s="16"/>
      <c r="LG69" s="16"/>
      <c r="LH69" s="16"/>
      <c r="LI69" s="16"/>
      <c r="LJ69" s="16"/>
      <c r="LK69" s="16"/>
      <c r="LL69" s="16"/>
      <c r="LM69" s="16"/>
      <c r="LN69" s="16"/>
      <c r="LO69" s="16"/>
      <c r="LP69" s="16"/>
      <c r="LQ69" s="16"/>
      <c r="LR69" s="16"/>
      <c r="LS69" s="16"/>
      <c r="LT69" s="16"/>
      <c r="LU69" s="16"/>
      <c r="LV69" s="16"/>
      <c r="LW69" s="16"/>
      <c r="LX69" s="16"/>
      <c r="LY69" s="16"/>
      <c r="LZ69" s="16"/>
      <c r="MA69" s="16"/>
      <c r="MB69" s="16"/>
      <c r="MC69" s="16"/>
      <c r="MD69" s="16"/>
      <c r="ME69" s="16"/>
      <c r="MF69" s="16"/>
      <c r="MG69" s="16"/>
      <c r="MH69" s="16"/>
      <c r="MI69" s="16"/>
      <c r="MJ69" s="16"/>
      <c r="MK69" s="16"/>
      <c r="ML69" s="16"/>
      <c r="MM69" s="16"/>
      <c r="MN69" s="16"/>
      <c r="MO69" s="16"/>
      <c r="MP69" s="16"/>
      <c r="MQ69" s="16"/>
      <c r="MR69" s="16"/>
      <c r="MS69" s="16"/>
      <c r="MT69" s="16"/>
      <c r="MU69" s="16"/>
      <c r="MV69" s="16"/>
      <c r="MW69" s="16"/>
      <c r="MX69" s="16"/>
      <c r="MY69" s="16"/>
      <c r="MZ69" s="16"/>
      <c r="NA69" s="16"/>
      <c r="NB69" s="16"/>
      <c r="NC69" s="16"/>
      <c r="ND69" s="16"/>
      <c r="NE69" s="16"/>
      <c r="NF69" s="16"/>
      <c r="NG69" s="16"/>
      <c r="NH69" s="16"/>
      <c r="NI69" s="16"/>
      <c r="NJ69" s="16"/>
      <c r="NK69" s="16"/>
      <c r="NL69" s="16"/>
      <c r="NM69" s="16"/>
      <c r="NN69" s="16"/>
      <c r="NO69" s="16"/>
      <c r="NP69" s="16"/>
      <c r="NQ69" s="16"/>
      <c r="NR69" s="16"/>
      <c r="NS69" s="16"/>
      <c r="NT69" s="16"/>
      <c r="NU69" s="16"/>
      <c r="NV69" s="16"/>
      <c r="NW69" s="16"/>
      <c r="NX69" s="16"/>
      <c r="NY69" s="16"/>
      <c r="NZ69" s="16"/>
      <c r="OA69" s="16"/>
      <c r="OB69" s="16"/>
      <c r="OC69" s="16"/>
      <c r="OD69" s="16"/>
      <c r="OE69" s="16"/>
      <c r="OF69" s="16"/>
      <c r="OG69" s="16"/>
      <c r="OH69" s="16"/>
      <c r="OI69" s="16"/>
      <c r="OJ69" s="16"/>
      <c r="OK69" s="16"/>
      <c r="OL69" s="16"/>
      <c r="OM69" s="16"/>
      <c r="ON69" s="16"/>
      <c r="OO69" s="16"/>
      <c r="OP69" s="16"/>
      <c r="OQ69" s="16"/>
      <c r="OR69" s="16"/>
      <c r="OS69" s="16"/>
      <c r="OT69" s="16"/>
      <c r="OU69" s="16"/>
      <c r="OV69" s="16"/>
      <c r="OW69" s="16"/>
      <c r="OX69" s="16"/>
      <c r="OY69" s="16"/>
      <c r="OZ69" s="16"/>
      <c r="PA69" s="16"/>
    </row>
    <row r="70" spans="7:417" ht="18">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c r="JI70" s="16"/>
      <c r="JJ70" s="16"/>
      <c r="JK70" s="16"/>
      <c r="JL70" s="16"/>
      <c r="JM70" s="16"/>
      <c r="JN70" s="16"/>
      <c r="JO70" s="16"/>
      <c r="JP70" s="16"/>
      <c r="JQ70" s="16"/>
      <c r="JR70" s="16"/>
      <c r="JS70" s="16"/>
      <c r="JT70" s="16"/>
      <c r="JU70" s="16"/>
      <c r="JV70" s="16"/>
      <c r="JW70" s="16"/>
      <c r="JX70" s="16"/>
      <c r="JY70" s="16"/>
      <c r="JZ70" s="16"/>
      <c r="KA70" s="16"/>
      <c r="KB70" s="16"/>
      <c r="KC70" s="16"/>
      <c r="KD70" s="16"/>
      <c r="KE70" s="16"/>
      <c r="KF70" s="16"/>
      <c r="KG70" s="16"/>
      <c r="KH70" s="16"/>
      <c r="KI70" s="16"/>
      <c r="KJ70" s="16"/>
      <c r="KK70" s="16"/>
      <c r="KL70" s="16"/>
      <c r="KM70" s="16"/>
      <c r="KN70" s="16"/>
      <c r="KO70" s="16"/>
      <c r="KP70" s="16"/>
      <c r="KQ70" s="16"/>
      <c r="KR70" s="16"/>
      <c r="KS70" s="16"/>
      <c r="KT70" s="16"/>
      <c r="KU70" s="16"/>
      <c r="KV70" s="16"/>
      <c r="KW70" s="16"/>
      <c r="KX70" s="16"/>
      <c r="KY70" s="16"/>
      <c r="KZ70" s="16"/>
      <c r="LA70" s="16"/>
      <c r="LB70" s="16"/>
      <c r="LC70" s="16"/>
      <c r="LD70" s="16"/>
      <c r="LE70" s="16"/>
      <c r="LF70" s="16"/>
      <c r="LG70" s="16"/>
      <c r="LH70" s="16"/>
      <c r="LI70" s="16"/>
      <c r="LJ70" s="16"/>
      <c r="LK70" s="16"/>
      <c r="LL70" s="16"/>
      <c r="LM70" s="16"/>
      <c r="LN70" s="16"/>
      <c r="LO70" s="16"/>
      <c r="LP70" s="16"/>
      <c r="LQ70" s="16"/>
      <c r="LR70" s="16"/>
      <c r="LS70" s="16"/>
      <c r="LT70" s="16"/>
      <c r="LU70" s="16"/>
      <c r="LV70" s="16"/>
      <c r="LW70" s="16"/>
      <c r="LX70" s="16"/>
      <c r="LY70" s="16"/>
      <c r="LZ70" s="16"/>
      <c r="MA70" s="16"/>
      <c r="MB70" s="16"/>
      <c r="MC70" s="16"/>
      <c r="MD70" s="16"/>
      <c r="ME70" s="16"/>
      <c r="MF70" s="16"/>
      <c r="MG70" s="16"/>
      <c r="MH70" s="16"/>
      <c r="MI70" s="16"/>
      <c r="MJ70" s="16"/>
      <c r="MK70" s="16"/>
      <c r="ML70" s="16"/>
      <c r="MM70" s="16"/>
      <c r="MN70" s="16"/>
      <c r="MO70" s="16"/>
      <c r="MP70" s="16"/>
      <c r="MQ70" s="16"/>
      <c r="MR70" s="16"/>
      <c r="MS70" s="16"/>
      <c r="MT70" s="16"/>
      <c r="MU70" s="16"/>
      <c r="MV70" s="16"/>
      <c r="MW70" s="16"/>
      <c r="MX70" s="16"/>
      <c r="MY70" s="16"/>
      <c r="MZ70" s="16"/>
      <c r="NA70" s="16"/>
      <c r="NB70" s="16"/>
      <c r="NC70" s="16"/>
      <c r="ND70" s="16"/>
      <c r="NE70" s="16"/>
      <c r="NF70" s="16"/>
      <c r="NG70" s="16"/>
      <c r="NH70" s="16"/>
      <c r="NI70" s="16"/>
      <c r="NJ70" s="16"/>
      <c r="NK70" s="16"/>
      <c r="NL70" s="16"/>
      <c r="NM70" s="16"/>
      <c r="NN70" s="16"/>
      <c r="NO70" s="16"/>
      <c r="NP70" s="16"/>
      <c r="NQ70" s="16"/>
      <c r="NR70" s="16"/>
      <c r="NS70" s="16"/>
      <c r="NT70" s="16"/>
      <c r="NU70" s="16"/>
      <c r="NV70" s="16"/>
      <c r="NW70" s="16"/>
      <c r="NX70" s="16"/>
      <c r="NY70" s="16"/>
      <c r="NZ70" s="16"/>
      <c r="OA70" s="16"/>
      <c r="OB70" s="16"/>
      <c r="OC70" s="16"/>
      <c r="OD70" s="16"/>
      <c r="OE70" s="16"/>
      <c r="OF70" s="16"/>
      <c r="OG70" s="16"/>
      <c r="OH70" s="16"/>
      <c r="OI70" s="16"/>
      <c r="OJ70" s="16"/>
      <c r="OK70" s="16"/>
      <c r="OL70" s="16"/>
      <c r="OM70" s="16"/>
      <c r="ON70" s="16"/>
      <c r="OO70" s="16"/>
      <c r="OP70" s="16"/>
      <c r="OQ70" s="16"/>
      <c r="OR70" s="16"/>
      <c r="OS70" s="16"/>
      <c r="OT70" s="16"/>
      <c r="OU70" s="16"/>
      <c r="OV70" s="16"/>
      <c r="OW70" s="16"/>
      <c r="OX70" s="16"/>
      <c r="OY70" s="16"/>
      <c r="OZ70" s="16"/>
      <c r="PA70" s="16"/>
    </row>
    <row r="71" spans="7:417" ht="18">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c r="IC71" s="16"/>
      <c r="ID71" s="16"/>
      <c r="IE71" s="16"/>
      <c r="IF71" s="16"/>
      <c r="IG71" s="16"/>
      <c r="IH71" s="16"/>
      <c r="II71" s="16"/>
      <c r="IJ71" s="16"/>
      <c r="IK71" s="16"/>
      <c r="IL71" s="16"/>
      <c r="IM71" s="16"/>
      <c r="IN71" s="16"/>
      <c r="IO71" s="16"/>
      <c r="IP71" s="16"/>
      <c r="IQ71" s="16"/>
      <c r="IR71" s="16"/>
      <c r="IS71" s="16"/>
      <c r="IT71" s="16"/>
      <c r="IU71" s="16"/>
      <c r="IV71" s="16"/>
      <c r="IW71" s="16"/>
      <c r="IX71" s="16"/>
      <c r="IY71" s="16"/>
      <c r="IZ71" s="16"/>
      <c r="JA71" s="16"/>
      <c r="JB71" s="16"/>
      <c r="JC71" s="16"/>
      <c r="JD71" s="16"/>
      <c r="JE71" s="16"/>
      <c r="JF71" s="16"/>
      <c r="JG71" s="16"/>
      <c r="JH71" s="16"/>
      <c r="JI71" s="16"/>
      <c r="JJ71" s="16"/>
      <c r="JK71" s="16"/>
      <c r="JL71" s="16"/>
      <c r="JM71" s="16"/>
      <c r="JN71" s="16"/>
      <c r="JO71" s="16"/>
      <c r="JP71" s="16"/>
      <c r="JQ71" s="16"/>
      <c r="JR71" s="16"/>
      <c r="JS71" s="16"/>
      <c r="JT71" s="16"/>
      <c r="JU71" s="16"/>
      <c r="JV71" s="16"/>
      <c r="JW71" s="16"/>
      <c r="JX71" s="16"/>
      <c r="JY71" s="16"/>
      <c r="JZ71" s="16"/>
      <c r="KA71" s="16"/>
      <c r="KB71" s="16"/>
      <c r="KC71" s="16"/>
      <c r="KD71" s="16"/>
      <c r="KE71" s="16"/>
      <c r="KF71" s="16"/>
      <c r="KG71" s="16"/>
      <c r="KH71" s="16"/>
      <c r="KI71" s="16"/>
      <c r="KJ71" s="16"/>
      <c r="KK71" s="16"/>
      <c r="KL71" s="16"/>
      <c r="KM71" s="16"/>
      <c r="KN71" s="16"/>
      <c r="KO71" s="16"/>
      <c r="KP71" s="16"/>
      <c r="KQ71" s="16"/>
      <c r="KR71" s="16"/>
      <c r="KS71" s="16"/>
      <c r="KT71" s="16"/>
      <c r="KU71" s="16"/>
      <c r="KV71" s="16"/>
      <c r="KW71" s="16"/>
      <c r="KX71" s="16"/>
      <c r="KY71" s="16"/>
      <c r="KZ71" s="16"/>
      <c r="LA71" s="16"/>
      <c r="LB71" s="16"/>
      <c r="LC71" s="16"/>
      <c r="LD71" s="16"/>
      <c r="LE71" s="16"/>
      <c r="LF71" s="16"/>
      <c r="LG71" s="16"/>
      <c r="LH71" s="16"/>
      <c r="LI71" s="16"/>
      <c r="LJ71" s="16"/>
      <c r="LK71" s="16"/>
      <c r="LL71" s="16"/>
      <c r="LM71" s="16"/>
      <c r="LN71" s="16"/>
      <c r="LO71" s="16"/>
      <c r="LP71" s="16"/>
      <c r="LQ71" s="16"/>
      <c r="LR71" s="16"/>
      <c r="LS71" s="16"/>
      <c r="LT71" s="16"/>
      <c r="LU71" s="16"/>
      <c r="LV71" s="16"/>
      <c r="LW71" s="16"/>
      <c r="LX71" s="16"/>
      <c r="LY71" s="16"/>
      <c r="LZ71" s="16"/>
      <c r="MA71" s="16"/>
      <c r="MB71" s="16"/>
      <c r="MC71" s="16"/>
      <c r="MD71" s="16"/>
      <c r="ME71" s="16"/>
      <c r="MF71" s="16"/>
      <c r="MG71" s="16"/>
      <c r="MH71" s="16"/>
      <c r="MI71" s="16"/>
      <c r="MJ71" s="16"/>
      <c r="MK71" s="16"/>
      <c r="ML71" s="16"/>
      <c r="MM71" s="16"/>
      <c r="MN71" s="16"/>
      <c r="MO71" s="16"/>
      <c r="MP71" s="16"/>
      <c r="MQ71" s="16"/>
      <c r="MR71" s="16"/>
      <c r="MS71" s="16"/>
      <c r="MT71" s="16"/>
      <c r="MU71" s="16"/>
      <c r="MV71" s="16"/>
      <c r="MW71" s="16"/>
      <c r="MX71" s="16"/>
      <c r="MY71" s="16"/>
      <c r="MZ71" s="16"/>
      <c r="NA71" s="16"/>
      <c r="NB71" s="16"/>
      <c r="NC71" s="16"/>
      <c r="ND71" s="16"/>
      <c r="NE71" s="16"/>
      <c r="NF71" s="16"/>
      <c r="NG71" s="16"/>
      <c r="NH71" s="16"/>
      <c r="NI71" s="16"/>
      <c r="NJ71" s="16"/>
      <c r="NK71" s="16"/>
      <c r="NL71" s="16"/>
      <c r="NM71" s="16"/>
      <c r="NN71" s="16"/>
      <c r="NO71" s="16"/>
      <c r="NP71" s="16"/>
      <c r="NQ71" s="16"/>
      <c r="NR71" s="16"/>
      <c r="NS71" s="16"/>
      <c r="NT71" s="16"/>
      <c r="NU71" s="16"/>
      <c r="NV71" s="16"/>
      <c r="NW71" s="16"/>
      <c r="NX71" s="16"/>
      <c r="NY71" s="16"/>
      <c r="NZ71" s="16"/>
      <c r="OA71" s="16"/>
      <c r="OB71" s="16"/>
      <c r="OC71" s="16"/>
      <c r="OD71" s="16"/>
      <c r="OE71" s="16"/>
      <c r="OF71" s="16"/>
      <c r="OG71" s="16"/>
      <c r="OH71" s="16"/>
      <c r="OI71" s="16"/>
      <c r="OJ71" s="16"/>
      <c r="OK71" s="16"/>
      <c r="OL71" s="16"/>
      <c r="OM71" s="16"/>
      <c r="ON71" s="16"/>
      <c r="OO71" s="16"/>
      <c r="OP71" s="16"/>
      <c r="OQ71" s="16"/>
      <c r="OR71" s="16"/>
      <c r="OS71" s="16"/>
      <c r="OT71" s="16"/>
      <c r="OU71" s="16"/>
      <c r="OV71" s="16"/>
      <c r="OW71" s="16"/>
      <c r="OX71" s="16"/>
      <c r="OY71" s="16"/>
      <c r="OZ71" s="16"/>
      <c r="PA71" s="16"/>
    </row>
    <row r="72" spans="7:417" ht="18">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c r="IC72" s="16"/>
      <c r="ID72" s="16"/>
      <c r="IE72" s="16"/>
      <c r="IF72" s="16"/>
      <c r="IG72" s="16"/>
      <c r="IH72" s="16"/>
      <c r="II72" s="16"/>
      <c r="IJ72" s="16"/>
      <c r="IK72" s="16"/>
      <c r="IL72" s="16"/>
      <c r="IM72" s="16"/>
      <c r="IN72" s="16"/>
      <c r="IO72" s="16"/>
      <c r="IP72" s="16"/>
      <c r="IQ72" s="16"/>
      <c r="IR72" s="16"/>
      <c r="IS72" s="16"/>
      <c r="IT72" s="16"/>
      <c r="IU72" s="16"/>
      <c r="IV72" s="16"/>
      <c r="IW72" s="16"/>
      <c r="IX72" s="16"/>
      <c r="IY72" s="16"/>
      <c r="IZ72" s="16"/>
      <c r="JA72" s="16"/>
      <c r="JB72" s="16"/>
      <c r="JC72" s="16"/>
      <c r="JD72" s="16"/>
      <c r="JE72" s="16"/>
      <c r="JF72" s="16"/>
      <c r="JG72" s="16"/>
      <c r="JH72" s="16"/>
      <c r="JI72" s="16"/>
      <c r="JJ72" s="16"/>
      <c r="JK72" s="16"/>
      <c r="JL72" s="16"/>
      <c r="JM72" s="16"/>
      <c r="JN72" s="16"/>
      <c r="JO72" s="16"/>
      <c r="JP72" s="16"/>
      <c r="JQ72" s="16"/>
      <c r="JR72" s="16"/>
      <c r="JS72" s="16"/>
      <c r="JT72" s="16"/>
      <c r="JU72" s="16"/>
      <c r="JV72" s="16"/>
      <c r="JW72" s="16"/>
      <c r="JX72" s="16"/>
      <c r="JY72" s="16"/>
      <c r="JZ72" s="16"/>
      <c r="KA72" s="16"/>
      <c r="KB72" s="16"/>
      <c r="KC72" s="16"/>
      <c r="KD72" s="16"/>
      <c r="KE72" s="16"/>
      <c r="KF72" s="16"/>
      <c r="KG72" s="16"/>
      <c r="KH72" s="16"/>
      <c r="KI72" s="16"/>
      <c r="KJ72" s="16"/>
      <c r="KK72" s="16"/>
      <c r="KL72" s="16"/>
      <c r="KM72" s="16"/>
      <c r="KN72" s="16"/>
      <c r="KO72" s="16"/>
      <c r="KP72" s="16"/>
      <c r="KQ72" s="16"/>
      <c r="KR72" s="16"/>
      <c r="KS72" s="16"/>
      <c r="KT72" s="16"/>
      <c r="KU72" s="16"/>
      <c r="KV72" s="16"/>
      <c r="KW72" s="16"/>
      <c r="KX72" s="16"/>
      <c r="KY72" s="16"/>
      <c r="KZ72" s="16"/>
      <c r="LA72" s="16"/>
      <c r="LB72" s="16"/>
      <c r="LC72" s="16"/>
      <c r="LD72" s="16"/>
      <c r="LE72" s="16"/>
      <c r="LF72" s="16"/>
      <c r="LG72" s="16"/>
      <c r="LH72" s="16"/>
      <c r="LI72" s="16"/>
      <c r="LJ72" s="16"/>
      <c r="LK72" s="16"/>
      <c r="LL72" s="16"/>
      <c r="LM72" s="16"/>
      <c r="LN72" s="16"/>
      <c r="LO72" s="16"/>
      <c r="LP72" s="16"/>
      <c r="LQ72" s="16"/>
      <c r="LR72" s="16"/>
      <c r="LS72" s="16"/>
      <c r="LT72" s="16"/>
      <c r="LU72" s="16"/>
      <c r="LV72" s="16"/>
      <c r="LW72" s="16"/>
      <c r="LX72" s="16"/>
      <c r="LY72" s="16"/>
      <c r="LZ72" s="16"/>
      <c r="MA72" s="16"/>
      <c r="MB72" s="16"/>
      <c r="MC72" s="16"/>
      <c r="MD72" s="16"/>
      <c r="ME72" s="16"/>
      <c r="MF72" s="16"/>
      <c r="MG72" s="16"/>
      <c r="MH72" s="16"/>
      <c r="MI72" s="16"/>
      <c r="MJ72" s="16"/>
      <c r="MK72" s="16"/>
      <c r="ML72" s="16"/>
      <c r="MM72" s="16"/>
      <c r="MN72" s="16"/>
      <c r="MO72" s="16"/>
      <c r="MP72" s="16"/>
      <c r="MQ72" s="16"/>
      <c r="MR72" s="16"/>
      <c r="MS72" s="16"/>
      <c r="MT72" s="16"/>
      <c r="MU72" s="16"/>
      <c r="MV72" s="16"/>
      <c r="MW72" s="16"/>
      <c r="MX72" s="16"/>
      <c r="MY72" s="16"/>
      <c r="MZ72" s="16"/>
      <c r="NA72" s="16"/>
      <c r="NB72" s="16"/>
      <c r="NC72" s="16"/>
      <c r="ND72" s="16"/>
      <c r="NE72" s="16"/>
      <c r="NF72" s="16"/>
      <c r="NG72" s="16"/>
      <c r="NH72" s="16"/>
      <c r="NI72" s="16"/>
      <c r="NJ72" s="16"/>
      <c r="NK72" s="16"/>
      <c r="NL72" s="16"/>
      <c r="NM72" s="16"/>
      <c r="NN72" s="16"/>
      <c r="NO72" s="16"/>
      <c r="NP72" s="16"/>
      <c r="NQ72" s="16"/>
      <c r="NR72" s="16"/>
      <c r="NS72" s="16"/>
      <c r="NT72" s="16"/>
      <c r="NU72" s="16"/>
      <c r="NV72" s="16"/>
      <c r="NW72" s="16"/>
      <c r="NX72" s="16"/>
      <c r="NY72" s="16"/>
      <c r="NZ72" s="16"/>
      <c r="OA72" s="16"/>
      <c r="OB72" s="16"/>
      <c r="OC72" s="16"/>
      <c r="OD72" s="16"/>
      <c r="OE72" s="16"/>
      <c r="OF72" s="16"/>
      <c r="OG72" s="16"/>
      <c r="OH72" s="16"/>
      <c r="OI72" s="16"/>
      <c r="OJ72" s="16"/>
      <c r="OK72" s="16"/>
      <c r="OL72" s="16"/>
      <c r="OM72" s="16"/>
      <c r="ON72" s="16"/>
      <c r="OO72" s="16"/>
      <c r="OP72" s="16"/>
      <c r="OQ72" s="16"/>
      <c r="OR72" s="16"/>
      <c r="OS72" s="16"/>
      <c r="OT72" s="16"/>
      <c r="OU72" s="16"/>
      <c r="OV72" s="16"/>
      <c r="OW72" s="16"/>
      <c r="OX72" s="16"/>
      <c r="OY72" s="16"/>
      <c r="OZ72" s="16"/>
      <c r="PA72" s="16"/>
    </row>
    <row r="73" spans="7:417" ht="18">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c r="IC73" s="16"/>
      <c r="ID73" s="16"/>
      <c r="IE73" s="16"/>
      <c r="IF73" s="16"/>
      <c r="IG73" s="16"/>
      <c r="IH73" s="16"/>
      <c r="II73" s="16"/>
      <c r="IJ73" s="16"/>
      <c r="IK73" s="16"/>
      <c r="IL73" s="16"/>
      <c r="IM73" s="16"/>
      <c r="IN73" s="16"/>
      <c r="IO73" s="16"/>
      <c r="IP73" s="16"/>
      <c r="IQ73" s="16"/>
      <c r="IR73" s="16"/>
      <c r="IS73" s="16"/>
      <c r="IT73" s="16"/>
      <c r="IU73" s="16"/>
      <c r="IV73" s="16"/>
      <c r="IW73" s="16"/>
      <c r="IX73" s="16"/>
      <c r="IY73" s="16"/>
      <c r="IZ73" s="16"/>
      <c r="JA73" s="16"/>
      <c r="JB73" s="16"/>
      <c r="JC73" s="16"/>
      <c r="JD73" s="16"/>
      <c r="JE73" s="16"/>
      <c r="JF73" s="16"/>
      <c r="JG73" s="16"/>
      <c r="JH73" s="16"/>
      <c r="JI73" s="16"/>
      <c r="JJ73" s="16"/>
      <c r="JK73" s="16"/>
      <c r="JL73" s="16"/>
      <c r="JM73" s="16"/>
      <c r="JN73" s="16"/>
      <c r="JO73" s="16"/>
      <c r="JP73" s="16"/>
      <c r="JQ73" s="16"/>
      <c r="JR73" s="16"/>
      <c r="JS73" s="16"/>
      <c r="JT73" s="16"/>
      <c r="JU73" s="16"/>
      <c r="JV73" s="16"/>
      <c r="JW73" s="16"/>
      <c r="JX73" s="16"/>
      <c r="JY73" s="16"/>
      <c r="JZ73" s="16"/>
      <c r="KA73" s="16"/>
      <c r="KB73" s="16"/>
      <c r="KC73" s="16"/>
      <c r="KD73" s="16"/>
      <c r="KE73" s="16"/>
      <c r="KF73" s="16"/>
      <c r="KG73" s="16"/>
      <c r="KH73" s="16"/>
      <c r="KI73" s="16"/>
      <c r="KJ73" s="16"/>
      <c r="KK73" s="16"/>
      <c r="KL73" s="16"/>
      <c r="KM73" s="16"/>
      <c r="KN73" s="16"/>
      <c r="KO73" s="16"/>
      <c r="KP73" s="16"/>
      <c r="KQ73" s="16"/>
      <c r="KR73" s="16"/>
      <c r="KS73" s="16"/>
      <c r="KT73" s="16"/>
      <c r="KU73" s="16"/>
      <c r="KV73" s="16"/>
      <c r="KW73" s="16"/>
      <c r="KX73" s="16"/>
      <c r="KY73" s="16"/>
      <c r="KZ73" s="16"/>
      <c r="LA73" s="16"/>
      <c r="LB73" s="16"/>
      <c r="LC73" s="16"/>
      <c r="LD73" s="16"/>
      <c r="LE73" s="16"/>
      <c r="LF73" s="16"/>
      <c r="LG73" s="16"/>
      <c r="LH73" s="16"/>
      <c r="LI73" s="16"/>
      <c r="LJ73" s="16"/>
      <c r="LK73" s="16"/>
      <c r="LL73" s="16"/>
      <c r="LM73" s="16"/>
      <c r="LN73" s="16"/>
      <c r="LO73" s="16"/>
      <c r="LP73" s="16"/>
      <c r="LQ73" s="16"/>
      <c r="LR73" s="16"/>
      <c r="LS73" s="16"/>
      <c r="LT73" s="16"/>
      <c r="LU73" s="16"/>
      <c r="LV73" s="16"/>
      <c r="LW73" s="16"/>
      <c r="LX73" s="16"/>
      <c r="LY73" s="16"/>
      <c r="LZ73" s="16"/>
      <c r="MA73" s="16"/>
      <c r="MB73" s="16"/>
      <c r="MC73" s="16"/>
      <c r="MD73" s="16"/>
      <c r="ME73" s="16"/>
      <c r="MF73" s="16"/>
      <c r="MG73" s="16"/>
      <c r="MH73" s="16"/>
      <c r="MI73" s="16"/>
      <c r="MJ73" s="16"/>
      <c r="MK73" s="16"/>
      <c r="ML73" s="16"/>
      <c r="MM73" s="16"/>
      <c r="MN73" s="16"/>
      <c r="MO73" s="16"/>
      <c r="MP73" s="16"/>
      <c r="MQ73" s="16"/>
      <c r="MR73" s="16"/>
      <c r="MS73" s="16"/>
      <c r="MT73" s="16"/>
      <c r="MU73" s="16"/>
      <c r="MV73" s="16"/>
      <c r="MW73" s="16"/>
      <c r="MX73" s="16"/>
      <c r="MY73" s="16"/>
      <c r="MZ73" s="16"/>
      <c r="NA73" s="16"/>
      <c r="NB73" s="16"/>
      <c r="NC73" s="16"/>
      <c r="ND73" s="16"/>
      <c r="NE73" s="16"/>
      <c r="NF73" s="16"/>
      <c r="NG73" s="16"/>
      <c r="NH73" s="16"/>
      <c r="NI73" s="16"/>
      <c r="NJ73" s="16"/>
      <c r="NK73" s="16"/>
      <c r="NL73" s="16"/>
      <c r="NM73" s="16"/>
      <c r="NN73" s="16"/>
      <c r="NO73" s="16"/>
      <c r="NP73" s="16"/>
      <c r="NQ73" s="16"/>
      <c r="NR73" s="16"/>
      <c r="NS73" s="16"/>
      <c r="NT73" s="16"/>
      <c r="NU73" s="16"/>
      <c r="NV73" s="16"/>
      <c r="NW73" s="16"/>
      <c r="NX73" s="16"/>
      <c r="NY73" s="16"/>
      <c r="NZ73" s="16"/>
      <c r="OA73" s="16"/>
      <c r="OB73" s="16"/>
      <c r="OC73" s="16"/>
      <c r="OD73" s="16"/>
      <c r="OE73" s="16"/>
      <c r="OF73" s="16"/>
      <c r="OG73" s="16"/>
      <c r="OH73" s="16"/>
      <c r="OI73" s="16"/>
      <c r="OJ73" s="16"/>
      <c r="OK73" s="16"/>
      <c r="OL73" s="16"/>
      <c r="OM73" s="16"/>
      <c r="ON73" s="16"/>
      <c r="OO73" s="16"/>
      <c r="OP73" s="16"/>
      <c r="OQ73" s="16"/>
      <c r="OR73" s="16"/>
      <c r="OS73" s="16"/>
      <c r="OT73" s="16"/>
      <c r="OU73" s="16"/>
      <c r="OV73" s="16"/>
      <c r="OW73" s="16"/>
      <c r="OX73" s="16"/>
      <c r="OY73" s="16"/>
      <c r="OZ73" s="16"/>
      <c r="PA73" s="16"/>
    </row>
    <row r="74" spans="7:417" ht="18">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c r="IN74" s="16"/>
      <c r="IO74" s="16"/>
      <c r="IP74" s="16"/>
      <c r="IQ74" s="16"/>
      <c r="IR74" s="16"/>
      <c r="IS74" s="16"/>
      <c r="IT74" s="16"/>
      <c r="IU74" s="16"/>
      <c r="IV74" s="16"/>
      <c r="IW74" s="16"/>
      <c r="IX74" s="16"/>
      <c r="IY74" s="16"/>
      <c r="IZ74" s="16"/>
      <c r="JA74" s="16"/>
      <c r="JB74" s="16"/>
      <c r="JC74" s="16"/>
      <c r="JD74" s="16"/>
      <c r="JE74" s="16"/>
      <c r="JF74" s="16"/>
      <c r="JG74" s="16"/>
      <c r="JH74" s="16"/>
      <c r="JI74" s="16"/>
      <c r="JJ74" s="16"/>
      <c r="JK74" s="16"/>
      <c r="JL74" s="16"/>
      <c r="JM74" s="16"/>
      <c r="JN74" s="16"/>
      <c r="JO74" s="16"/>
      <c r="JP74" s="16"/>
      <c r="JQ74" s="16"/>
      <c r="JR74" s="16"/>
      <c r="JS74" s="16"/>
      <c r="JT74" s="16"/>
      <c r="JU74" s="16"/>
      <c r="JV74" s="16"/>
      <c r="JW74" s="16"/>
      <c r="JX74" s="16"/>
      <c r="JY74" s="16"/>
      <c r="JZ74" s="16"/>
      <c r="KA74" s="16"/>
      <c r="KB74" s="16"/>
      <c r="KC74" s="16"/>
      <c r="KD74" s="16"/>
      <c r="KE74" s="16"/>
      <c r="KF74" s="16"/>
      <c r="KG74" s="16"/>
      <c r="KH74" s="16"/>
      <c r="KI74" s="16"/>
      <c r="KJ74" s="16"/>
      <c r="KK74" s="16"/>
      <c r="KL74" s="16"/>
      <c r="KM74" s="16"/>
      <c r="KN74" s="16"/>
      <c r="KO74" s="16"/>
      <c r="KP74" s="16"/>
      <c r="KQ74" s="16"/>
      <c r="KR74" s="16"/>
      <c r="KS74" s="16"/>
      <c r="KT74" s="16"/>
      <c r="KU74" s="16"/>
      <c r="KV74" s="16"/>
      <c r="KW74" s="16"/>
      <c r="KX74" s="16"/>
      <c r="KY74" s="16"/>
      <c r="KZ74" s="16"/>
      <c r="LA74" s="16"/>
      <c r="LB74" s="16"/>
      <c r="LC74" s="16"/>
      <c r="LD74" s="16"/>
      <c r="LE74" s="16"/>
      <c r="LF74" s="16"/>
      <c r="LG74" s="16"/>
      <c r="LH74" s="16"/>
      <c r="LI74" s="16"/>
      <c r="LJ74" s="16"/>
      <c r="LK74" s="16"/>
      <c r="LL74" s="16"/>
      <c r="LM74" s="16"/>
      <c r="LN74" s="16"/>
      <c r="LO74" s="16"/>
      <c r="LP74" s="16"/>
      <c r="LQ74" s="16"/>
      <c r="LR74" s="16"/>
      <c r="LS74" s="16"/>
      <c r="LT74" s="16"/>
      <c r="LU74" s="16"/>
      <c r="LV74" s="16"/>
      <c r="LW74" s="16"/>
      <c r="LX74" s="16"/>
      <c r="LY74" s="16"/>
      <c r="LZ74" s="16"/>
      <c r="MA74" s="16"/>
      <c r="MB74" s="16"/>
      <c r="MC74" s="16"/>
      <c r="MD74" s="16"/>
      <c r="ME74" s="16"/>
      <c r="MF74" s="16"/>
      <c r="MG74" s="16"/>
      <c r="MH74" s="16"/>
      <c r="MI74" s="16"/>
      <c r="MJ74" s="16"/>
      <c r="MK74" s="16"/>
      <c r="ML74" s="16"/>
      <c r="MM74" s="16"/>
      <c r="MN74" s="16"/>
      <c r="MO74" s="16"/>
      <c r="MP74" s="16"/>
      <c r="MQ74" s="16"/>
      <c r="MR74" s="16"/>
      <c r="MS74" s="16"/>
      <c r="MT74" s="16"/>
      <c r="MU74" s="16"/>
      <c r="MV74" s="16"/>
      <c r="MW74" s="16"/>
      <c r="MX74" s="16"/>
      <c r="MY74" s="16"/>
      <c r="MZ74" s="16"/>
      <c r="NA74" s="16"/>
      <c r="NB74" s="16"/>
      <c r="NC74" s="16"/>
      <c r="ND74" s="16"/>
      <c r="NE74" s="16"/>
      <c r="NF74" s="16"/>
      <c r="NG74" s="16"/>
      <c r="NH74" s="16"/>
      <c r="NI74" s="16"/>
      <c r="NJ74" s="16"/>
      <c r="NK74" s="16"/>
      <c r="NL74" s="16"/>
      <c r="NM74" s="16"/>
      <c r="NN74" s="16"/>
      <c r="NO74" s="16"/>
      <c r="NP74" s="16"/>
      <c r="NQ74" s="16"/>
      <c r="NR74" s="16"/>
      <c r="NS74" s="16"/>
      <c r="NT74" s="16"/>
      <c r="NU74" s="16"/>
      <c r="NV74" s="16"/>
      <c r="NW74" s="16"/>
      <c r="NX74" s="16"/>
      <c r="NY74" s="16"/>
      <c r="NZ74" s="16"/>
      <c r="OA74" s="16"/>
      <c r="OB74" s="16"/>
      <c r="OC74" s="16"/>
      <c r="OD74" s="16"/>
      <c r="OE74" s="16"/>
      <c r="OF74" s="16"/>
      <c r="OG74" s="16"/>
      <c r="OH74" s="16"/>
      <c r="OI74" s="16"/>
      <c r="OJ74" s="16"/>
      <c r="OK74" s="16"/>
      <c r="OL74" s="16"/>
      <c r="OM74" s="16"/>
      <c r="ON74" s="16"/>
      <c r="OO74" s="16"/>
      <c r="OP74" s="16"/>
      <c r="OQ74" s="16"/>
      <c r="OR74" s="16"/>
      <c r="OS74" s="16"/>
      <c r="OT74" s="16"/>
      <c r="OU74" s="16"/>
      <c r="OV74" s="16"/>
      <c r="OW74" s="16"/>
      <c r="OX74" s="16"/>
      <c r="OY74" s="16"/>
      <c r="OZ74" s="16"/>
      <c r="PA74" s="16"/>
    </row>
    <row r="75" spans="7:417" ht="18">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c r="IC75" s="16"/>
      <c r="ID75" s="16"/>
      <c r="IE75" s="16"/>
      <c r="IF75" s="16"/>
      <c r="IG75" s="16"/>
      <c r="IH75" s="16"/>
      <c r="II75" s="16"/>
      <c r="IJ75" s="16"/>
      <c r="IK75" s="16"/>
      <c r="IL75" s="16"/>
      <c r="IM75" s="16"/>
      <c r="IN75" s="16"/>
      <c r="IO75" s="16"/>
      <c r="IP75" s="16"/>
      <c r="IQ75" s="16"/>
      <c r="IR75" s="16"/>
      <c r="IS75" s="16"/>
      <c r="IT75" s="16"/>
      <c r="IU75" s="16"/>
      <c r="IV75" s="16"/>
      <c r="IW75" s="16"/>
      <c r="IX75" s="16"/>
      <c r="IY75" s="16"/>
      <c r="IZ75" s="16"/>
      <c r="JA75" s="16"/>
      <c r="JB75" s="16"/>
      <c r="JC75" s="16"/>
      <c r="JD75" s="16"/>
      <c r="JE75" s="16"/>
      <c r="JF75" s="16"/>
      <c r="JG75" s="16"/>
      <c r="JH75" s="16"/>
      <c r="JI75" s="16"/>
      <c r="JJ75" s="16"/>
      <c r="JK75" s="16"/>
      <c r="JL75" s="16"/>
      <c r="JM75" s="16"/>
      <c r="JN75" s="16"/>
      <c r="JO75" s="16"/>
      <c r="JP75" s="16"/>
      <c r="JQ75" s="16"/>
      <c r="JR75" s="16"/>
      <c r="JS75" s="16"/>
      <c r="JT75" s="16"/>
      <c r="JU75" s="16"/>
      <c r="JV75" s="16"/>
      <c r="JW75" s="16"/>
      <c r="JX75" s="16"/>
      <c r="JY75" s="16"/>
      <c r="JZ75" s="16"/>
      <c r="KA75" s="16"/>
      <c r="KB75" s="16"/>
      <c r="KC75" s="16"/>
      <c r="KD75" s="16"/>
      <c r="KE75" s="16"/>
      <c r="KF75" s="16"/>
      <c r="KG75" s="16"/>
      <c r="KH75" s="16"/>
      <c r="KI75" s="16"/>
      <c r="KJ75" s="16"/>
      <c r="KK75" s="16"/>
      <c r="KL75" s="16"/>
      <c r="KM75" s="16"/>
      <c r="KN75" s="16"/>
      <c r="KO75" s="16"/>
      <c r="KP75" s="16"/>
      <c r="KQ75" s="16"/>
      <c r="KR75" s="16"/>
      <c r="KS75" s="16"/>
      <c r="KT75" s="16"/>
      <c r="KU75" s="16"/>
      <c r="KV75" s="16"/>
      <c r="KW75" s="16"/>
      <c r="KX75" s="16"/>
      <c r="KY75" s="16"/>
      <c r="KZ75" s="16"/>
      <c r="LA75" s="16"/>
      <c r="LB75" s="16"/>
      <c r="LC75" s="16"/>
      <c r="LD75" s="16"/>
      <c r="LE75" s="16"/>
      <c r="LF75" s="16"/>
      <c r="LG75" s="16"/>
      <c r="LH75" s="16"/>
      <c r="LI75" s="16"/>
      <c r="LJ75" s="16"/>
      <c r="LK75" s="16"/>
      <c r="LL75" s="16"/>
      <c r="LM75" s="16"/>
      <c r="LN75" s="16"/>
      <c r="LO75" s="16"/>
      <c r="LP75" s="16"/>
      <c r="LQ75" s="16"/>
      <c r="LR75" s="16"/>
      <c r="LS75" s="16"/>
      <c r="LT75" s="16"/>
      <c r="LU75" s="16"/>
      <c r="LV75" s="16"/>
      <c r="LW75" s="16"/>
      <c r="LX75" s="16"/>
      <c r="LY75" s="16"/>
      <c r="LZ75" s="16"/>
      <c r="MA75" s="16"/>
      <c r="MB75" s="16"/>
      <c r="MC75" s="16"/>
      <c r="MD75" s="16"/>
      <c r="ME75" s="16"/>
      <c r="MF75" s="16"/>
      <c r="MG75" s="16"/>
      <c r="MH75" s="16"/>
      <c r="MI75" s="16"/>
      <c r="MJ75" s="16"/>
      <c r="MK75" s="16"/>
      <c r="ML75" s="16"/>
      <c r="MM75" s="16"/>
      <c r="MN75" s="16"/>
      <c r="MO75" s="16"/>
      <c r="MP75" s="16"/>
      <c r="MQ75" s="16"/>
      <c r="MR75" s="16"/>
      <c r="MS75" s="16"/>
      <c r="MT75" s="16"/>
      <c r="MU75" s="16"/>
      <c r="MV75" s="16"/>
      <c r="MW75" s="16"/>
      <c r="MX75" s="16"/>
      <c r="MY75" s="16"/>
      <c r="MZ75" s="16"/>
      <c r="NA75" s="16"/>
      <c r="NB75" s="16"/>
      <c r="NC75" s="16"/>
      <c r="ND75" s="16"/>
      <c r="NE75" s="16"/>
      <c r="NF75" s="16"/>
      <c r="NG75" s="16"/>
      <c r="NH75" s="16"/>
      <c r="NI75" s="16"/>
      <c r="NJ75" s="16"/>
      <c r="NK75" s="16"/>
      <c r="NL75" s="16"/>
      <c r="NM75" s="16"/>
      <c r="NN75" s="16"/>
      <c r="NO75" s="16"/>
      <c r="NP75" s="16"/>
      <c r="NQ75" s="16"/>
      <c r="NR75" s="16"/>
      <c r="NS75" s="16"/>
      <c r="NT75" s="16"/>
      <c r="NU75" s="16"/>
      <c r="NV75" s="16"/>
      <c r="NW75" s="16"/>
      <c r="NX75" s="16"/>
      <c r="NY75" s="16"/>
      <c r="NZ75" s="16"/>
      <c r="OA75" s="16"/>
      <c r="OB75" s="16"/>
      <c r="OC75" s="16"/>
      <c r="OD75" s="16"/>
      <c r="OE75" s="16"/>
      <c r="OF75" s="16"/>
      <c r="OG75" s="16"/>
      <c r="OH75" s="16"/>
      <c r="OI75" s="16"/>
      <c r="OJ75" s="16"/>
      <c r="OK75" s="16"/>
      <c r="OL75" s="16"/>
      <c r="OM75" s="16"/>
      <c r="ON75" s="16"/>
      <c r="OO75" s="16"/>
      <c r="OP75" s="16"/>
      <c r="OQ75" s="16"/>
      <c r="OR75" s="16"/>
      <c r="OS75" s="16"/>
      <c r="OT75" s="16"/>
      <c r="OU75" s="16"/>
      <c r="OV75" s="16"/>
      <c r="OW75" s="16"/>
      <c r="OX75" s="16"/>
      <c r="OY75" s="16"/>
      <c r="OZ75" s="16"/>
      <c r="PA75" s="16"/>
    </row>
    <row r="76" spans="7:417" ht="18">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c r="IC76" s="16"/>
      <c r="ID76" s="16"/>
      <c r="IE76" s="16"/>
      <c r="IF76" s="16"/>
      <c r="IG76" s="16"/>
      <c r="IH76" s="16"/>
      <c r="II76" s="16"/>
      <c r="IJ76" s="16"/>
      <c r="IK76" s="16"/>
      <c r="IL76" s="16"/>
      <c r="IM76" s="16"/>
      <c r="IN76" s="16"/>
      <c r="IO76" s="16"/>
      <c r="IP76" s="16"/>
      <c r="IQ76" s="16"/>
      <c r="IR76" s="16"/>
      <c r="IS76" s="16"/>
      <c r="IT76" s="16"/>
      <c r="IU76" s="16"/>
      <c r="IV76" s="16"/>
      <c r="IW76" s="16"/>
      <c r="IX76" s="16"/>
      <c r="IY76" s="16"/>
      <c r="IZ76" s="16"/>
      <c r="JA76" s="16"/>
      <c r="JB76" s="16"/>
      <c r="JC76" s="16"/>
      <c r="JD76" s="16"/>
      <c r="JE76" s="16"/>
      <c r="JF76" s="16"/>
      <c r="JG76" s="16"/>
      <c r="JH76" s="16"/>
      <c r="JI76" s="16"/>
      <c r="JJ76" s="16"/>
      <c r="JK76" s="16"/>
      <c r="JL76" s="16"/>
      <c r="JM76" s="16"/>
      <c r="JN76" s="16"/>
      <c r="JO76" s="16"/>
      <c r="JP76" s="16"/>
      <c r="JQ76" s="16"/>
      <c r="JR76" s="16"/>
      <c r="JS76" s="16"/>
      <c r="JT76" s="16"/>
      <c r="JU76" s="16"/>
      <c r="JV76" s="16"/>
      <c r="JW76" s="16"/>
      <c r="JX76" s="16"/>
      <c r="JY76" s="16"/>
      <c r="JZ76" s="16"/>
      <c r="KA76" s="16"/>
      <c r="KB76" s="16"/>
      <c r="KC76" s="16"/>
      <c r="KD76" s="16"/>
      <c r="KE76" s="16"/>
      <c r="KF76" s="16"/>
      <c r="KG76" s="16"/>
      <c r="KH76" s="16"/>
      <c r="KI76" s="16"/>
      <c r="KJ76" s="16"/>
      <c r="KK76" s="16"/>
      <c r="KL76" s="16"/>
      <c r="KM76" s="16"/>
      <c r="KN76" s="16"/>
      <c r="KO76" s="16"/>
      <c r="KP76" s="16"/>
      <c r="KQ76" s="16"/>
      <c r="KR76" s="16"/>
      <c r="KS76" s="16"/>
      <c r="KT76" s="16"/>
      <c r="KU76" s="16"/>
      <c r="KV76" s="16"/>
      <c r="KW76" s="16"/>
      <c r="KX76" s="16"/>
      <c r="KY76" s="16"/>
      <c r="KZ76" s="16"/>
      <c r="LA76" s="16"/>
      <c r="LB76" s="16"/>
      <c r="LC76" s="16"/>
      <c r="LD76" s="16"/>
      <c r="LE76" s="16"/>
      <c r="LF76" s="16"/>
      <c r="LG76" s="16"/>
      <c r="LH76" s="16"/>
      <c r="LI76" s="16"/>
      <c r="LJ76" s="16"/>
      <c r="LK76" s="16"/>
      <c r="LL76" s="16"/>
      <c r="LM76" s="16"/>
      <c r="LN76" s="16"/>
      <c r="LO76" s="16"/>
      <c r="LP76" s="16"/>
      <c r="LQ76" s="16"/>
      <c r="LR76" s="16"/>
      <c r="LS76" s="16"/>
      <c r="LT76" s="16"/>
      <c r="LU76" s="16"/>
      <c r="LV76" s="16"/>
      <c r="LW76" s="16"/>
      <c r="LX76" s="16"/>
      <c r="LY76" s="16"/>
      <c r="LZ76" s="16"/>
      <c r="MA76" s="16"/>
      <c r="MB76" s="16"/>
      <c r="MC76" s="16"/>
      <c r="MD76" s="16"/>
      <c r="ME76" s="16"/>
      <c r="MF76" s="16"/>
      <c r="MG76" s="16"/>
      <c r="MH76" s="16"/>
      <c r="MI76" s="16"/>
      <c r="MJ76" s="16"/>
      <c r="MK76" s="16"/>
      <c r="ML76" s="16"/>
      <c r="MM76" s="16"/>
      <c r="MN76" s="16"/>
      <c r="MO76" s="16"/>
      <c r="MP76" s="16"/>
      <c r="MQ76" s="16"/>
      <c r="MR76" s="16"/>
      <c r="MS76" s="16"/>
      <c r="MT76" s="16"/>
      <c r="MU76" s="16"/>
      <c r="MV76" s="16"/>
      <c r="MW76" s="16"/>
      <c r="MX76" s="16"/>
      <c r="MY76" s="16"/>
      <c r="MZ76" s="16"/>
      <c r="NA76" s="16"/>
      <c r="NB76" s="16"/>
      <c r="NC76" s="16"/>
      <c r="ND76" s="16"/>
      <c r="NE76" s="16"/>
      <c r="NF76" s="16"/>
      <c r="NG76" s="16"/>
      <c r="NH76" s="16"/>
      <c r="NI76" s="16"/>
      <c r="NJ76" s="16"/>
      <c r="NK76" s="16"/>
      <c r="NL76" s="16"/>
      <c r="NM76" s="16"/>
      <c r="NN76" s="16"/>
      <c r="NO76" s="16"/>
      <c r="NP76" s="16"/>
      <c r="NQ76" s="16"/>
      <c r="NR76" s="16"/>
      <c r="NS76" s="16"/>
      <c r="NT76" s="16"/>
      <c r="NU76" s="16"/>
      <c r="NV76" s="16"/>
      <c r="NW76" s="16"/>
      <c r="NX76" s="16"/>
      <c r="NY76" s="16"/>
      <c r="NZ76" s="16"/>
      <c r="OA76" s="16"/>
      <c r="OB76" s="16"/>
      <c r="OC76" s="16"/>
      <c r="OD76" s="16"/>
      <c r="OE76" s="16"/>
      <c r="OF76" s="16"/>
      <c r="OG76" s="16"/>
      <c r="OH76" s="16"/>
      <c r="OI76" s="16"/>
      <c r="OJ76" s="16"/>
      <c r="OK76" s="16"/>
      <c r="OL76" s="16"/>
      <c r="OM76" s="16"/>
      <c r="ON76" s="16"/>
      <c r="OO76" s="16"/>
      <c r="OP76" s="16"/>
      <c r="OQ76" s="16"/>
      <c r="OR76" s="16"/>
      <c r="OS76" s="16"/>
      <c r="OT76" s="16"/>
      <c r="OU76" s="16"/>
      <c r="OV76" s="16"/>
      <c r="OW76" s="16"/>
      <c r="OX76" s="16"/>
      <c r="OY76" s="16"/>
      <c r="OZ76" s="16"/>
      <c r="PA76" s="16"/>
    </row>
    <row r="77" spans="7:417" ht="18">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c r="IB77" s="16"/>
      <c r="IC77" s="16"/>
      <c r="ID77" s="16"/>
      <c r="IE77" s="16"/>
      <c r="IF77" s="16"/>
      <c r="IG77" s="16"/>
      <c r="IH77" s="16"/>
      <c r="II77" s="16"/>
      <c r="IJ77" s="16"/>
      <c r="IK77" s="16"/>
      <c r="IL77" s="16"/>
      <c r="IM77" s="16"/>
      <c r="IN77" s="16"/>
      <c r="IO77" s="16"/>
      <c r="IP77" s="16"/>
      <c r="IQ77" s="16"/>
      <c r="IR77" s="16"/>
      <c r="IS77" s="16"/>
      <c r="IT77" s="16"/>
      <c r="IU77" s="16"/>
      <c r="IV77" s="16"/>
      <c r="IW77" s="16"/>
      <c r="IX77" s="16"/>
      <c r="IY77" s="16"/>
      <c r="IZ77" s="16"/>
      <c r="JA77" s="16"/>
      <c r="JB77" s="16"/>
      <c r="JC77" s="16"/>
      <c r="JD77" s="16"/>
      <c r="JE77" s="16"/>
      <c r="JF77" s="16"/>
      <c r="JG77" s="16"/>
      <c r="JH77" s="16"/>
      <c r="JI77" s="16"/>
      <c r="JJ77" s="16"/>
      <c r="JK77" s="16"/>
      <c r="JL77" s="16"/>
      <c r="JM77" s="16"/>
      <c r="JN77" s="16"/>
      <c r="JO77" s="16"/>
      <c r="JP77" s="16"/>
      <c r="JQ77" s="16"/>
      <c r="JR77" s="16"/>
      <c r="JS77" s="16"/>
      <c r="JT77" s="16"/>
      <c r="JU77" s="16"/>
      <c r="JV77" s="16"/>
      <c r="JW77" s="16"/>
      <c r="JX77" s="16"/>
      <c r="JY77" s="16"/>
      <c r="JZ77" s="16"/>
      <c r="KA77" s="16"/>
      <c r="KB77" s="16"/>
      <c r="KC77" s="16"/>
      <c r="KD77" s="16"/>
      <c r="KE77" s="16"/>
      <c r="KF77" s="16"/>
      <c r="KG77" s="16"/>
      <c r="KH77" s="16"/>
      <c r="KI77" s="16"/>
      <c r="KJ77" s="16"/>
      <c r="KK77" s="16"/>
      <c r="KL77" s="16"/>
      <c r="KM77" s="16"/>
      <c r="KN77" s="16"/>
      <c r="KO77" s="16"/>
      <c r="KP77" s="16"/>
      <c r="KQ77" s="16"/>
      <c r="KR77" s="16"/>
      <c r="KS77" s="16"/>
      <c r="KT77" s="16"/>
      <c r="KU77" s="16"/>
      <c r="KV77" s="16"/>
      <c r="KW77" s="16"/>
      <c r="KX77" s="16"/>
      <c r="KY77" s="16"/>
      <c r="KZ77" s="16"/>
      <c r="LA77" s="16"/>
      <c r="LB77" s="16"/>
      <c r="LC77" s="16"/>
      <c r="LD77" s="16"/>
      <c r="LE77" s="16"/>
      <c r="LF77" s="16"/>
      <c r="LG77" s="16"/>
      <c r="LH77" s="16"/>
      <c r="LI77" s="16"/>
      <c r="LJ77" s="16"/>
      <c r="LK77" s="16"/>
      <c r="LL77" s="16"/>
      <c r="LM77" s="16"/>
      <c r="LN77" s="16"/>
      <c r="LO77" s="16"/>
      <c r="LP77" s="16"/>
      <c r="LQ77" s="16"/>
      <c r="LR77" s="16"/>
      <c r="LS77" s="16"/>
      <c r="LT77" s="16"/>
      <c r="LU77" s="16"/>
      <c r="LV77" s="16"/>
      <c r="LW77" s="16"/>
      <c r="LX77" s="16"/>
      <c r="LY77" s="16"/>
      <c r="LZ77" s="16"/>
      <c r="MA77" s="16"/>
      <c r="MB77" s="16"/>
      <c r="MC77" s="16"/>
      <c r="MD77" s="16"/>
      <c r="ME77" s="16"/>
      <c r="MF77" s="16"/>
      <c r="MG77" s="16"/>
      <c r="MH77" s="16"/>
      <c r="MI77" s="16"/>
      <c r="MJ77" s="16"/>
      <c r="MK77" s="16"/>
      <c r="ML77" s="16"/>
      <c r="MM77" s="16"/>
      <c r="MN77" s="16"/>
      <c r="MO77" s="16"/>
      <c r="MP77" s="16"/>
      <c r="MQ77" s="16"/>
      <c r="MR77" s="16"/>
      <c r="MS77" s="16"/>
      <c r="MT77" s="16"/>
      <c r="MU77" s="16"/>
      <c r="MV77" s="16"/>
      <c r="MW77" s="16"/>
      <c r="MX77" s="16"/>
      <c r="MY77" s="16"/>
      <c r="MZ77" s="16"/>
      <c r="NA77" s="16"/>
      <c r="NB77" s="16"/>
      <c r="NC77" s="16"/>
      <c r="ND77" s="16"/>
      <c r="NE77" s="16"/>
      <c r="NF77" s="16"/>
      <c r="NG77" s="16"/>
      <c r="NH77" s="16"/>
      <c r="NI77" s="16"/>
      <c r="NJ77" s="16"/>
      <c r="NK77" s="16"/>
      <c r="NL77" s="16"/>
      <c r="NM77" s="16"/>
      <c r="NN77" s="16"/>
      <c r="NO77" s="16"/>
      <c r="NP77" s="16"/>
      <c r="NQ77" s="16"/>
      <c r="NR77" s="16"/>
      <c r="NS77" s="16"/>
      <c r="NT77" s="16"/>
      <c r="NU77" s="16"/>
      <c r="NV77" s="16"/>
      <c r="NW77" s="16"/>
      <c r="NX77" s="16"/>
      <c r="NY77" s="16"/>
      <c r="NZ77" s="16"/>
      <c r="OA77" s="16"/>
      <c r="OB77" s="16"/>
      <c r="OC77" s="16"/>
      <c r="OD77" s="16"/>
      <c r="OE77" s="16"/>
      <c r="OF77" s="16"/>
      <c r="OG77" s="16"/>
      <c r="OH77" s="16"/>
      <c r="OI77" s="16"/>
      <c r="OJ77" s="16"/>
      <c r="OK77" s="16"/>
      <c r="OL77" s="16"/>
      <c r="OM77" s="16"/>
      <c r="ON77" s="16"/>
      <c r="OO77" s="16"/>
      <c r="OP77" s="16"/>
      <c r="OQ77" s="16"/>
      <c r="OR77" s="16"/>
      <c r="OS77" s="16"/>
      <c r="OT77" s="16"/>
      <c r="OU77" s="16"/>
      <c r="OV77" s="16"/>
      <c r="OW77" s="16"/>
      <c r="OX77" s="16"/>
      <c r="OY77" s="16"/>
      <c r="OZ77" s="16"/>
      <c r="PA77" s="16"/>
    </row>
    <row r="78" spans="7:417" ht="18">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c r="HW78" s="16"/>
      <c r="HX78" s="16"/>
      <c r="HY78" s="16"/>
      <c r="HZ78" s="16"/>
      <c r="IA78" s="16"/>
      <c r="IB78" s="16"/>
      <c r="IC78" s="16"/>
      <c r="ID78" s="16"/>
      <c r="IE78" s="16"/>
      <c r="IF78" s="16"/>
      <c r="IG78" s="16"/>
      <c r="IH78" s="16"/>
      <c r="II78" s="16"/>
      <c r="IJ78" s="16"/>
      <c r="IK78" s="16"/>
      <c r="IL78" s="16"/>
      <c r="IM78" s="16"/>
      <c r="IN78" s="16"/>
      <c r="IO78" s="16"/>
      <c r="IP78" s="16"/>
      <c r="IQ78" s="16"/>
      <c r="IR78" s="16"/>
      <c r="IS78" s="16"/>
      <c r="IT78" s="16"/>
      <c r="IU78" s="16"/>
      <c r="IV78" s="16"/>
      <c r="IW78" s="16"/>
      <c r="IX78" s="16"/>
      <c r="IY78" s="16"/>
      <c r="IZ78" s="16"/>
      <c r="JA78" s="16"/>
      <c r="JB78" s="16"/>
      <c r="JC78" s="16"/>
      <c r="JD78" s="16"/>
      <c r="JE78" s="16"/>
      <c r="JF78" s="16"/>
      <c r="JG78" s="16"/>
      <c r="JH78" s="16"/>
      <c r="JI78" s="16"/>
      <c r="JJ78" s="16"/>
      <c r="JK78" s="16"/>
      <c r="JL78" s="16"/>
      <c r="JM78" s="16"/>
      <c r="JN78" s="16"/>
      <c r="JO78" s="16"/>
      <c r="JP78" s="16"/>
      <c r="JQ78" s="16"/>
      <c r="JR78" s="16"/>
      <c r="JS78" s="16"/>
      <c r="JT78" s="16"/>
      <c r="JU78" s="16"/>
      <c r="JV78" s="16"/>
      <c r="JW78" s="16"/>
      <c r="JX78" s="16"/>
      <c r="JY78" s="16"/>
      <c r="JZ78" s="16"/>
      <c r="KA78" s="16"/>
      <c r="KB78" s="16"/>
      <c r="KC78" s="16"/>
      <c r="KD78" s="16"/>
      <c r="KE78" s="16"/>
      <c r="KF78" s="16"/>
      <c r="KG78" s="16"/>
      <c r="KH78" s="16"/>
      <c r="KI78" s="16"/>
      <c r="KJ78" s="16"/>
      <c r="KK78" s="16"/>
      <c r="KL78" s="16"/>
      <c r="KM78" s="16"/>
      <c r="KN78" s="16"/>
      <c r="KO78" s="16"/>
      <c r="KP78" s="16"/>
      <c r="KQ78" s="16"/>
      <c r="KR78" s="16"/>
      <c r="KS78" s="16"/>
      <c r="KT78" s="16"/>
      <c r="KU78" s="16"/>
      <c r="KV78" s="16"/>
      <c r="KW78" s="16"/>
      <c r="KX78" s="16"/>
      <c r="KY78" s="16"/>
      <c r="KZ78" s="16"/>
      <c r="LA78" s="16"/>
      <c r="LB78" s="16"/>
      <c r="LC78" s="16"/>
      <c r="LD78" s="16"/>
      <c r="LE78" s="16"/>
      <c r="LF78" s="16"/>
      <c r="LG78" s="16"/>
      <c r="LH78" s="16"/>
      <c r="LI78" s="16"/>
      <c r="LJ78" s="16"/>
      <c r="LK78" s="16"/>
      <c r="LL78" s="16"/>
      <c r="LM78" s="16"/>
      <c r="LN78" s="16"/>
      <c r="LO78" s="16"/>
      <c r="LP78" s="16"/>
      <c r="LQ78" s="16"/>
      <c r="LR78" s="16"/>
      <c r="LS78" s="16"/>
      <c r="LT78" s="16"/>
      <c r="LU78" s="16"/>
      <c r="LV78" s="16"/>
      <c r="LW78" s="16"/>
      <c r="LX78" s="16"/>
      <c r="LY78" s="16"/>
      <c r="LZ78" s="16"/>
      <c r="MA78" s="16"/>
      <c r="MB78" s="16"/>
      <c r="MC78" s="16"/>
      <c r="MD78" s="16"/>
      <c r="ME78" s="16"/>
      <c r="MF78" s="16"/>
      <c r="MG78" s="16"/>
      <c r="MH78" s="16"/>
      <c r="MI78" s="16"/>
      <c r="MJ78" s="16"/>
      <c r="MK78" s="16"/>
      <c r="ML78" s="16"/>
      <c r="MM78" s="16"/>
      <c r="MN78" s="16"/>
      <c r="MO78" s="16"/>
      <c r="MP78" s="16"/>
      <c r="MQ78" s="16"/>
      <c r="MR78" s="16"/>
      <c r="MS78" s="16"/>
      <c r="MT78" s="16"/>
      <c r="MU78" s="16"/>
      <c r="MV78" s="16"/>
      <c r="MW78" s="16"/>
      <c r="MX78" s="16"/>
      <c r="MY78" s="16"/>
      <c r="MZ78" s="16"/>
      <c r="NA78" s="16"/>
      <c r="NB78" s="16"/>
      <c r="NC78" s="16"/>
      <c r="ND78" s="16"/>
      <c r="NE78" s="16"/>
      <c r="NF78" s="16"/>
      <c r="NG78" s="16"/>
      <c r="NH78" s="16"/>
      <c r="NI78" s="16"/>
      <c r="NJ78" s="16"/>
      <c r="NK78" s="16"/>
      <c r="NL78" s="16"/>
      <c r="NM78" s="16"/>
      <c r="NN78" s="16"/>
      <c r="NO78" s="16"/>
      <c r="NP78" s="16"/>
      <c r="NQ78" s="16"/>
      <c r="NR78" s="16"/>
      <c r="NS78" s="16"/>
      <c r="NT78" s="16"/>
      <c r="NU78" s="16"/>
      <c r="NV78" s="16"/>
      <c r="NW78" s="16"/>
      <c r="NX78" s="16"/>
      <c r="NY78" s="16"/>
      <c r="NZ78" s="16"/>
      <c r="OA78" s="16"/>
      <c r="OB78" s="16"/>
      <c r="OC78" s="16"/>
      <c r="OD78" s="16"/>
      <c r="OE78" s="16"/>
      <c r="OF78" s="16"/>
      <c r="OG78" s="16"/>
      <c r="OH78" s="16"/>
      <c r="OI78" s="16"/>
      <c r="OJ78" s="16"/>
      <c r="OK78" s="16"/>
      <c r="OL78" s="16"/>
      <c r="OM78" s="16"/>
      <c r="ON78" s="16"/>
      <c r="OO78" s="16"/>
      <c r="OP78" s="16"/>
      <c r="OQ78" s="16"/>
      <c r="OR78" s="16"/>
      <c r="OS78" s="16"/>
      <c r="OT78" s="16"/>
      <c r="OU78" s="16"/>
      <c r="OV78" s="16"/>
      <c r="OW78" s="16"/>
      <c r="OX78" s="16"/>
      <c r="OY78" s="16"/>
      <c r="OZ78" s="16"/>
      <c r="PA78" s="16"/>
    </row>
    <row r="79" spans="7:417" ht="18">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c r="HT79" s="16"/>
      <c r="HU79" s="16"/>
      <c r="HV79" s="16"/>
      <c r="HW79" s="16"/>
      <c r="HX79" s="16"/>
      <c r="HY79" s="16"/>
      <c r="HZ79" s="16"/>
      <c r="IA79" s="16"/>
      <c r="IB79" s="16"/>
      <c r="IC79" s="16"/>
      <c r="ID79" s="16"/>
      <c r="IE79" s="16"/>
      <c r="IF79" s="16"/>
      <c r="IG79" s="16"/>
      <c r="IH79" s="16"/>
      <c r="II79" s="16"/>
      <c r="IJ79" s="16"/>
      <c r="IK79" s="16"/>
      <c r="IL79" s="16"/>
      <c r="IM79" s="16"/>
      <c r="IN79" s="16"/>
      <c r="IO79" s="16"/>
      <c r="IP79" s="16"/>
      <c r="IQ79" s="16"/>
      <c r="IR79" s="16"/>
      <c r="IS79" s="16"/>
      <c r="IT79" s="16"/>
      <c r="IU79" s="16"/>
      <c r="IV79" s="16"/>
      <c r="IW79" s="16"/>
      <c r="IX79" s="16"/>
      <c r="IY79" s="16"/>
      <c r="IZ79" s="16"/>
      <c r="JA79" s="16"/>
      <c r="JB79" s="16"/>
      <c r="JC79" s="16"/>
      <c r="JD79" s="16"/>
      <c r="JE79" s="16"/>
      <c r="JF79" s="16"/>
      <c r="JG79" s="16"/>
      <c r="JH79" s="16"/>
      <c r="JI79" s="16"/>
      <c r="JJ79" s="16"/>
      <c r="JK79" s="16"/>
      <c r="JL79" s="16"/>
      <c r="JM79" s="16"/>
      <c r="JN79" s="16"/>
      <c r="JO79" s="16"/>
      <c r="JP79" s="16"/>
      <c r="JQ79" s="16"/>
      <c r="JR79" s="16"/>
      <c r="JS79" s="16"/>
      <c r="JT79" s="16"/>
      <c r="JU79" s="16"/>
      <c r="JV79" s="16"/>
      <c r="JW79" s="16"/>
      <c r="JX79" s="16"/>
      <c r="JY79" s="16"/>
      <c r="JZ79" s="16"/>
      <c r="KA79" s="16"/>
      <c r="KB79" s="16"/>
      <c r="KC79" s="16"/>
      <c r="KD79" s="16"/>
      <c r="KE79" s="16"/>
      <c r="KF79" s="16"/>
      <c r="KG79" s="16"/>
      <c r="KH79" s="16"/>
      <c r="KI79" s="16"/>
      <c r="KJ79" s="16"/>
      <c r="KK79" s="16"/>
      <c r="KL79" s="16"/>
      <c r="KM79" s="16"/>
      <c r="KN79" s="16"/>
      <c r="KO79" s="16"/>
      <c r="KP79" s="16"/>
      <c r="KQ79" s="16"/>
      <c r="KR79" s="16"/>
      <c r="KS79" s="16"/>
      <c r="KT79" s="16"/>
      <c r="KU79" s="16"/>
      <c r="KV79" s="16"/>
      <c r="KW79" s="16"/>
      <c r="KX79" s="16"/>
      <c r="KY79" s="16"/>
      <c r="KZ79" s="16"/>
      <c r="LA79" s="16"/>
      <c r="LB79" s="16"/>
      <c r="LC79" s="16"/>
      <c r="LD79" s="16"/>
      <c r="LE79" s="16"/>
      <c r="LF79" s="16"/>
      <c r="LG79" s="16"/>
      <c r="LH79" s="16"/>
      <c r="LI79" s="16"/>
      <c r="LJ79" s="16"/>
      <c r="LK79" s="16"/>
      <c r="LL79" s="16"/>
      <c r="LM79" s="16"/>
      <c r="LN79" s="16"/>
      <c r="LO79" s="16"/>
      <c r="LP79" s="16"/>
      <c r="LQ79" s="16"/>
      <c r="LR79" s="16"/>
      <c r="LS79" s="16"/>
      <c r="LT79" s="16"/>
      <c r="LU79" s="16"/>
      <c r="LV79" s="16"/>
      <c r="LW79" s="16"/>
      <c r="LX79" s="16"/>
      <c r="LY79" s="16"/>
      <c r="LZ79" s="16"/>
      <c r="MA79" s="16"/>
      <c r="MB79" s="16"/>
      <c r="MC79" s="16"/>
      <c r="MD79" s="16"/>
      <c r="ME79" s="16"/>
      <c r="MF79" s="16"/>
      <c r="MG79" s="16"/>
      <c r="MH79" s="16"/>
      <c r="MI79" s="16"/>
      <c r="MJ79" s="16"/>
      <c r="MK79" s="16"/>
      <c r="ML79" s="16"/>
      <c r="MM79" s="16"/>
      <c r="MN79" s="16"/>
      <c r="MO79" s="16"/>
      <c r="MP79" s="16"/>
      <c r="MQ79" s="16"/>
      <c r="MR79" s="16"/>
      <c r="MS79" s="16"/>
      <c r="MT79" s="16"/>
      <c r="MU79" s="16"/>
      <c r="MV79" s="16"/>
      <c r="MW79" s="16"/>
      <c r="MX79" s="16"/>
      <c r="MY79" s="16"/>
      <c r="MZ79" s="16"/>
      <c r="NA79" s="16"/>
      <c r="NB79" s="16"/>
      <c r="NC79" s="16"/>
      <c r="ND79" s="16"/>
      <c r="NE79" s="16"/>
      <c r="NF79" s="16"/>
      <c r="NG79" s="16"/>
      <c r="NH79" s="16"/>
      <c r="NI79" s="16"/>
      <c r="NJ79" s="16"/>
      <c r="NK79" s="16"/>
      <c r="NL79" s="16"/>
      <c r="NM79" s="16"/>
      <c r="NN79" s="16"/>
      <c r="NO79" s="16"/>
      <c r="NP79" s="16"/>
      <c r="NQ79" s="16"/>
      <c r="NR79" s="16"/>
      <c r="NS79" s="16"/>
      <c r="NT79" s="16"/>
      <c r="NU79" s="16"/>
      <c r="NV79" s="16"/>
      <c r="NW79" s="16"/>
      <c r="NX79" s="16"/>
      <c r="NY79" s="16"/>
      <c r="NZ79" s="16"/>
      <c r="OA79" s="16"/>
      <c r="OB79" s="16"/>
      <c r="OC79" s="16"/>
      <c r="OD79" s="16"/>
      <c r="OE79" s="16"/>
      <c r="OF79" s="16"/>
      <c r="OG79" s="16"/>
      <c r="OH79" s="16"/>
      <c r="OI79" s="16"/>
      <c r="OJ79" s="16"/>
      <c r="OK79" s="16"/>
      <c r="OL79" s="16"/>
      <c r="OM79" s="16"/>
      <c r="ON79" s="16"/>
      <c r="OO79" s="16"/>
      <c r="OP79" s="16"/>
      <c r="OQ79" s="16"/>
      <c r="OR79" s="16"/>
      <c r="OS79" s="16"/>
      <c r="OT79" s="16"/>
      <c r="OU79" s="16"/>
      <c r="OV79" s="16"/>
      <c r="OW79" s="16"/>
      <c r="OX79" s="16"/>
      <c r="OY79" s="16"/>
      <c r="OZ79" s="16"/>
      <c r="PA79" s="16"/>
    </row>
    <row r="80" spans="7:417" ht="18">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c r="IC80" s="16"/>
      <c r="ID80" s="16"/>
      <c r="IE80" s="16"/>
      <c r="IF80" s="16"/>
      <c r="IG80" s="16"/>
      <c r="IH80" s="16"/>
      <c r="II80" s="16"/>
      <c r="IJ80" s="16"/>
      <c r="IK80" s="16"/>
      <c r="IL80" s="16"/>
      <c r="IM80" s="16"/>
      <c r="IN80" s="16"/>
      <c r="IO80" s="16"/>
      <c r="IP80" s="16"/>
      <c r="IQ80" s="16"/>
      <c r="IR80" s="16"/>
      <c r="IS80" s="16"/>
      <c r="IT80" s="16"/>
      <c r="IU80" s="16"/>
      <c r="IV80" s="16"/>
      <c r="IW80" s="16"/>
      <c r="IX80" s="16"/>
      <c r="IY80" s="16"/>
      <c r="IZ80" s="16"/>
      <c r="JA80" s="16"/>
      <c r="JB80" s="16"/>
      <c r="JC80" s="16"/>
      <c r="JD80" s="16"/>
      <c r="JE80" s="16"/>
      <c r="JF80" s="16"/>
      <c r="JG80" s="16"/>
      <c r="JH80" s="16"/>
      <c r="JI80" s="16"/>
      <c r="JJ80" s="16"/>
      <c r="JK80" s="16"/>
      <c r="JL80" s="16"/>
      <c r="JM80" s="16"/>
      <c r="JN80" s="16"/>
      <c r="JO80" s="16"/>
      <c r="JP80" s="16"/>
      <c r="JQ80" s="16"/>
      <c r="JR80" s="16"/>
      <c r="JS80" s="16"/>
      <c r="JT80" s="16"/>
      <c r="JU80" s="16"/>
      <c r="JV80" s="16"/>
      <c r="JW80" s="16"/>
      <c r="JX80" s="16"/>
      <c r="JY80" s="16"/>
      <c r="JZ80" s="16"/>
      <c r="KA80" s="16"/>
      <c r="KB80" s="16"/>
      <c r="KC80" s="16"/>
      <c r="KD80" s="16"/>
      <c r="KE80" s="16"/>
      <c r="KF80" s="16"/>
      <c r="KG80" s="16"/>
      <c r="KH80" s="16"/>
      <c r="KI80" s="16"/>
      <c r="KJ80" s="16"/>
      <c r="KK80" s="16"/>
      <c r="KL80" s="16"/>
      <c r="KM80" s="16"/>
      <c r="KN80" s="16"/>
      <c r="KO80" s="16"/>
      <c r="KP80" s="16"/>
      <c r="KQ80" s="16"/>
      <c r="KR80" s="16"/>
      <c r="KS80" s="16"/>
      <c r="KT80" s="16"/>
      <c r="KU80" s="16"/>
      <c r="KV80" s="16"/>
      <c r="KW80" s="16"/>
      <c r="KX80" s="16"/>
      <c r="KY80" s="16"/>
      <c r="KZ80" s="16"/>
      <c r="LA80" s="16"/>
      <c r="LB80" s="16"/>
      <c r="LC80" s="16"/>
      <c r="LD80" s="16"/>
      <c r="LE80" s="16"/>
      <c r="LF80" s="16"/>
      <c r="LG80" s="16"/>
      <c r="LH80" s="16"/>
      <c r="LI80" s="16"/>
      <c r="LJ80" s="16"/>
      <c r="LK80" s="16"/>
      <c r="LL80" s="16"/>
      <c r="LM80" s="16"/>
      <c r="LN80" s="16"/>
      <c r="LO80" s="16"/>
      <c r="LP80" s="16"/>
      <c r="LQ80" s="16"/>
      <c r="LR80" s="16"/>
      <c r="LS80" s="16"/>
      <c r="LT80" s="16"/>
      <c r="LU80" s="16"/>
      <c r="LV80" s="16"/>
      <c r="LW80" s="16"/>
      <c r="LX80" s="16"/>
      <c r="LY80" s="16"/>
      <c r="LZ80" s="16"/>
      <c r="MA80" s="16"/>
      <c r="MB80" s="16"/>
      <c r="MC80" s="16"/>
      <c r="MD80" s="16"/>
      <c r="ME80" s="16"/>
      <c r="MF80" s="16"/>
      <c r="MG80" s="16"/>
      <c r="MH80" s="16"/>
      <c r="MI80" s="16"/>
      <c r="MJ80" s="16"/>
      <c r="MK80" s="16"/>
      <c r="ML80" s="16"/>
      <c r="MM80" s="16"/>
      <c r="MN80" s="16"/>
      <c r="MO80" s="16"/>
      <c r="MP80" s="16"/>
      <c r="MQ80" s="16"/>
      <c r="MR80" s="16"/>
      <c r="MS80" s="16"/>
      <c r="MT80" s="16"/>
      <c r="MU80" s="16"/>
      <c r="MV80" s="16"/>
      <c r="MW80" s="16"/>
      <c r="MX80" s="16"/>
      <c r="MY80" s="16"/>
      <c r="MZ80" s="16"/>
      <c r="NA80" s="16"/>
      <c r="NB80" s="16"/>
      <c r="NC80" s="16"/>
      <c r="ND80" s="16"/>
      <c r="NE80" s="16"/>
      <c r="NF80" s="16"/>
      <c r="NG80" s="16"/>
      <c r="NH80" s="16"/>
      <c r="NI80" s="16"/>
      <c r="NJ80" s="16"/>
      <c r="NK80" s="16"/>
      <c r="NL80" s="16"/>
      <c r="NM80" s="16"/>
      <c r="NN80" s="16"/>
      <c r="NO80" s="16"/>
      <c r="NP80" s="16"/>
      <c r="NQ80" s="16"/>
      <c r="NR80" s="16"/>
      <c r="NS80" s="16"/>
      <c r="NT80" s="16"/>
      <c r="NU80" s="16"/>
      <c r="NV80" s="16"/>
      <c r="NW80" s="16"/>
      <c r="NX80" s="16"/>
      <c r="NY80" s="16"/>
      <c r="NZ80" s="16"/>
      <c r="OA80" s="16"/>
      <c r="OB80" s="16"/>
      <c r="OC80" s="16"/>
      <c r="OD80" s="16"/>
      <c r="OE80" s="16"/>
      <c r="OF80" s="16"/>
      <c r="OG80" s="16"/>
      <c r="OH80" s="16"/>
      <c r="OI80" s="16"/>
      <c r="OJ80" s="16"/>
      <c r="OK80" s="16"/>
      <c r="OL80" s="16"/>
      <c r="OM80" s="16"/>
      <c r="ON80" s="16"/>
      <c r="OO80" s="16"/>
      <c r="OP80" s="16"/>
      <c r="OQ80" s="16"/>
      <c r="OR80" s="16"/>
      <c r="OS80" s="16"/>
      <c r="OT80" s="16"/>
      <c r="OU80" s="16"/>
      <c r="OV80" s="16"/>
      <c r="OW80" s="16"/>
      <c r="OX80" s="16"/>
      <c r="OY80" s="16"/>
      <c r="OZ80" s="16"/>
      <c r="PA80" s="16"/>
    </row>
    <row r="81" spans="7:417" ht="18">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6"/>
      <c r="HP81" s="16"/>
      <c r="HQ81" s="16"/>
      <c r="HR81" s="16"/>
      <c r="HS81" s="16"/>
      <c r="HT81" s="16"/>
      <c r="HU81" s="16"/>
      <c r="HV81" s="16"/>
      <c r="HW81" s="16"/>
      <c r="HX81" s="16"/>
      <c r="HY81" s="16"/>
      <c r="HZ81" s="16"/>
      <c r="IA81" s="16"/>
      <c r="IB81" s="16"/>
      <c r="IC81" s="16"/>
      <c r="ID81" s="16"/>
      <c r="IE81" s="16"/>
      <c r="IF81" s="16"/>
      <c r="IG81" s="16"/>
      <c r="IH81" s="16"/>
      <c r="II81" s="16"/>
      <c r="IJ81" s="16"/>
      <c r="IK81" s="16"/>
      <c r="IL81" s="16"/>
      <c r="IM81" s="16"/>
      <c r="IN81" s="16"/>
      <c r="IO81" s="16"/>
      <c r="IP81" s="16"/>
      <c r="IQ81" s="16"/>
      <c r="IR81" s="16"/>
      <c r="IS81" s="16"/>
      <c r="IT81" s="16"/>
      <c r="IU81" s="16"/>
      <c r="IV81" s="16"/>
      <c r="IW81" s="16"/>
      <c r="IX81" s="16"/>
      <c r="IY81" s="16"/>
      <c r="IZ81" s="16"/>
      <c r="JA81" s="16"/>
      <c r="JB81" s="16"/>
      <c r="JC81" s="16"/>
      <c r="JD81" s="16"/>
      <c r="JE81" s="16"/>
      <c r="JF81" s="16"/>
      <c r="JG81" s="16"/>
      <c r="JH81" s="16"/>
      <c r="JI81" s="16"/>
      <c r="JJ81" s="16"/>
      <c r="JK81" s="16"/>
      <c r="JL81" s="16"/>
      <c r="JM81" s="16"/>
      <c r="JN81" s="16"/>
      <c r="JO81" s="16"/>
      <c r="JP81" s="16"/>
      <c r="JQ81" s="16"/>
      <c r="JR81" s="16"/>
      <c r="JS81" s="16"/>
      <c r="JT81" s="16"/>
      <c r="JU81" s="16"/>
      <c r="JV81" s="16"/>
      <c r="JW81" s="16"/>
      <c r="JX81" s="16"/>
      <c r="JY81" s="16"/>
      <c r="JZ81" s="16"/>
      <c r="KA81" s="16"/>
      <c r="KB81" s="16"/>
      <c r="KC81" s="16"/>
      <c r="KD81" s="16"/>
      <c r="KE81" s="16"/>
      <c r="KF81" s="16"/>
      <c r="KG81" s="16"/>
      <c r="KH81" s="16"/>
      <c r="KI81" s="16"/>
      <c r="KJ81" s="16"/>
      <c r="KK81" s="16"/>
      <c r="KL81" s="16"/>
      <c r="KM81" s="16"/>
      <c r="KN81" s="16"/>
      <c r="KO81" s="16"/>
      <c r="KP81" s="16"/>
      <c r="KQ81" s="16"/>
      <c r="KR81" s="16"/>
      <c r="KS81" s="16"/>
      <c r="KT81" s="16"/>
      <c r="KU81" s="16"/>
      <c r="KV81" s="16"/>
      <c r="KW81" s="16"/>
      <c r="KX81" s="16"/>
      <c r="KY81" s="16"/>
      <c r="KZ81" s="16"/>
      <c r="LA81" s="16"/>
      <c r="LB81" s="16"/>
      <c r="LC81" s="16"/>
      <c r="LD81" s="16"/>
      <c r="LE81" s="16"/>
      <c r="LF81" s="16"/>
      <c r="LG81" s="16"/>
      <c r="LH81" s="16"/>
      <c r="LI81" s="16"/>
      <c r="LJ81" s="16"/>
      <c r="LK81" s="16"/>
      <c r="LL81" s="16"/>
      <c r="LM81" s="16"/>
      <c r="LN81" s="16"/>
      <c r="LO81" s="16"/>
      <c r="LP81" s="16"/>
      <c r="LQ81" s="16"/>
      <c r="LR81" s="16"/>
      <c r="LS81" s="16"/>
      <c r="LT81" s="16"/>
      <c r="LU81" s="16"/>
      <c r="LV81" s="16"/>
      <c r="LW81" s="16"/>
      <c r="LX81" s="16"/>
      <c r="LY81" s="16"/>
      <c r="LZ81" s="16"/>
      <c r="MA81" s="16"/>
      <c r="MB81" s="16"/>
      <c r="MC81" s="16"/>
      <c r="MD81" s="16"/>
      <c r="ME81" s="16"/>
      <c r="MF81" s="16"/>
      <c r="MG81" s="16"/>
      <c r="MH81" s="16"/>
      <c r="MI81" s="16"/>
      <c r="MJ81" s="16"/>
      <c r="MK81" s="16"/>
      <c r="ML81" s="16"/>
      <c r="MM81" s="16"/>
      <c r="MN81" s="16"/>
      <c r="MO81" s="16"/>
      <c r="MP81" s="16"/>
      <c r="MQ81" s="16"/>
      <c r="MR81" s="16"/>
      <c r="MS81" s="16"/>
      <c r="MT81" s="16"/>
      <c r="MU81" s="16"/>
      <c r="MV81" s="16"/>
      <c r="MW81" s="16"/>
      <c r="MX81" s="16"/>
      <c r="MY81" s="16"/>
      <c r="MZ81" s="16"/>
      <c r="NA81" s="16"/>
      <c r="NB81" s="16"/>
      <c r="NC81" s="16"/>
      <c r="ND81" s="16"/>
      <c r="NE81" s="16"/>
      <c r="NF81" s="16"/>
      <c r="NG81" s="16"/>
      <c r="NH81" s="16"/>
      <c r="NI81" s="16"/>
      <c r="NJ81" s="16"/>
      <c r="NK81" s="16"/>
      <c r="NL81" s="16"/>
      <c r="NM81" s="16"/>
      <c r="NN81" s="16"/>
      <c r="NO81" s="16"/>
      <c r="NP81" s="16"/>
      <c r="NQ81" s="16"/>
      <c r="NR81" s="16"/>
      <c r="NS81" s="16"/>
      <c r="NT81" s="16"/>
      <c r="NU81" s="16"/>
      <c r="NV81" s="16"/>
      <c r="NW81" s="16"/>
      <c r="NX81" s="16"/>
      <c r="NY81" s="16"/>
      <c r="NZ81" s="16"/>
      <c r="OA81" s="16"/>
      <c r="OB81" s="16"/>
      <c r="OC81" s="16"/>
      <c r="OD81" s="16"/>
      <c r="OE81" s="16"/>
      <c r="OF81" s="16"/>
      <c r="OG81" s="16"/>
      <c r="OH81" s="16"/>
      <c r="OI81" s="16"/>
      <c r="OJ81" s="16"/>
      <c r="OK81" s="16"/>
      <c r="OL81" s="16"/>
      <c r="OM81" s="16"/>
      <c r="ON81" s="16"/>
      <c r="OO81" s="16"/>
      <c r="OP81" s="16"/>
      <c r="OQ81" s="16"/>
      <c r="OR81" s="16"/>
      <c r="OS81" s="16"/>
      <c r="OT81" s="16"/>
      <c r="OU81" s="16"/>
      <c r="OV81" s="16"/>
      <c r="OW81" s="16"/>
      <c r="OX81" s="16"/>
      <c r="OY81" s="16"/>
      <c r="OZ81" s="16"/>
      <c r="PA81" s="16"/>
    </row>
    <row r="82" spans="7:417" ht="18">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c r="HW82" s="16"/>
      <c r="HX82" s="16"/>
      <c r="HY82" s="16"/>
      <c r="HZ82" s="16"/>
      <c r="IA82" s="16"/>
      <c r="IB82" s="16"/>
      <c r="IC82" s="16"/>
      <c r="ID82" s="16"/>
      <c r="IE82" s="16"/>
      <c r="IF82" s="16"/>
      <c r="IG82" s="16"/>
      <c r="IH82" s="16"/>
      <c r="II82" s="16"/>
      <c r="IJ82" s="16"/>
      <c r="IK82" s="16"/>
      <c r="IL82" s="16"/>
      <c r="IM82" s="16"/>
      <c r="IN82" s="16"/>
      <c r="IO82" s="16"/>
      <c r="IP82" s="16"/>
      <c r="IQ82" s="16"/>
      <c r="IR82" s="16"/>
      <c r="IS82" s="16"/>
      <c r="IT82" s="16"/>
      <c r="IU82" s="16"/>
      <c r="IV82" s="16"/>
      <c r="IW82" s="16"/>
      <c r="IX82" s="16"/>
      <c r="IY82" s="16"/>
      <c r="IZ82" s="16"/>
      <c r="JA82" s="16"/>
      <c r="JB82" s="16"/>
      <c r="JC82" s="16"/>
      <c r="JD82" s="16"/>
      <c r="JE82" s="16"/>
      <c r="JF82" s="16"/>
      <c r="JG82" s="16"/>
      <c r="JH82" s="16"/>
      <c r="JI82" s="16"/>
      <c r="JJ82" s="16"/>
      <c r="JK82" s="16"/>
      <c r="JL82" s="16"/>
      <c r="JM82" s="16"/>
      <c r="JN82" s="16"/>
      <c r="JO82" s="16"/>
      <c r="JP82" s="16"/>
      <c r="JQ82" s="16"/>
      <c r="JR82" s="16"/>
      <c r="JS82" s="16"/>
      <c r="JT82" s="16"/>
      <c r="JU82" s="16"/>
      <c r="JV82" s="16"/>
      <c r="JW82" s="16"/>
      <c r="JX82" s="16"/>
      <c r="JY82" s="16"/>
      <c r="JZ82" s="16"/>
      <c r="KA82" s="16"/>
      <c r="KB82" s="16"/>
      <c r="KC82" s="16"/>
      <c r="KD82" s="16"/>
      <c r="KE82" s="16"/>
      <c r="KF82" s="16"/>
      <c r="KG82" s="16"/>
      <c r="KH82" s="16"/>
      <c r="KI82" s="16"/>
      <c r="KJ82" s="16"/>
      <c r="KK82" s="16"/>
      <c r="KL82" s="16"/>
      <c r="KM82" s="16"/>
      <c r="KN82" s="16"/>
      <c r="KO82" s="16"/>
      <c r="KP82" s="16"/>
      <c r="KQ82" s="16"/>
      <c r="KR82" s="16"/>
      <c r="KS82" s="16"/>
      <c r="KT82" s="16"/>
      <c r="KU82" s="16"/>
      <c r="KV82" s="16"/>
      <c r="KW82" s="16"/>
      <c r="KX82" s="16"/>
      <c r="KY82" s="16"/>
      <c r="KZ82" s="16"/>
      <c r="LA82" s="16"/>
      <c r="LB82" s="16"/>
      <c r="LC82" s="16"/>
      <c r="LD82" s="16"/>
      <c r="LE82" s="16"/>
      <c r="LF82" s="16"/>
      <c r="LG82" s="16"/>
      <c r="LH82" s="16"/>
      <c r="LI82" s="16"/>
      <c r="LJ82" s="16"/>
      <c r="LK82" s="16"/>
      <c r="LL82" s="16"/>
      <c r="LM82" s="16"/>
      <c r="LN82" s="16"/>
      <c r="LO82" s="16"/>
      <c r="LP82" s="16"/>
      <c r="LQ82" s="16"/>
      <c r="LR82" s="16"/>
      <c r="LS82" s="16"/>
      <c r="LT82" s="16"/>
      <c r="LU82" s="16"/>
      <c r="LV82" s="16"/>
      <c r="LW82" s="16"/>
      <c r="LX82" s="16"/>
      <c r="LY82" s="16"/>
      <c r="LZ82" s="16"/>
      <c r="MA82" s="16"/>
      <c r="MB82" s="16"/>
      <c r="MC82" s="16"/>
      <c r="MD82" s="16"/>
      <c r="ME82" s="16"/>
      <c r="MF82" s="16"/>
      <c r="MG82" s="16"/>
      <c r="MH82" s="16"/>
      <c r="MI82" s="16"/>
      <c r="MJ82" s="16"/>
      <c r="MK82" s="16"/>
      <c r="ML82" s="16"/>
      <c r="MM82" s="16"/>
      <c r="MN82" s="16"/>
      <c r="MO82" s="16"/>
      <c r="MP82" s="16"/>
      <c r="MQ82" s="16"/>
      <c r="MR82" s="16"/>
      <c r="MS82" s="16"/>
      <c r="MT82" s="16"/>
      <c r="MU82" s="16"/>
      <c r="MV82" s="16"/>
      <c r="MW82" s="16"/>
      <c r="MX82" s="16"/>
      <c r="MY82" s="16"/>
      <c r="MZ82" s="16"/>
      <c r="NA82" s="16"/>
      <c r="NB82" s="16"/>
      <c r="NC82" s="16"/>
      <c r="ND82" s="16"/>
      <c r="NE82" s="16"/>
      <c r="NF82" s="16"/>
      <c r="NG82" s="16"/>
      <c r="NH82" s="16"/>
      <c r="NI82" s="16"/>
      <c r="NJ82" s="16"/>
      <c r="NK82" s="16"/>
      <c r="NL82" s="16"/>
      <c r="NM82" s="16"/>
      <c r="NN82" s="16"/>
      <c r="NO82" s="16"/>
      <c r="NP82" s="16"/>
      <c r="NQ82" s="16"/>
      <c r="NR82" s="16"/>
      <c r="NS82" s="16"/>
      <c r="NT82" s="16"/>
      <c r="NU82" s="16"/>
      <c r="NV82" s="16"/>
      <c r="NW82" s="16"/>
      <c r="NX82" s="16"/>
      <c r="NY82" s="16"/>
      <c r="NZ82" s="16"/>
      <c r="OA82" s="16"/>
      <c r="OB82" s="16"/>
      <c r="OC82" s="16"/>
      <c r="OD82" s="16"/>
      <c r="OE82" s="16"/>
      <c r="OF82" s="16"/>
      <c r="OG82" s="16"/>
      <c r="OH82" s="16"/>
      <c r="OI82" s="16"/>
      <c r="OJ82" s="16"/>
      <c r="OK82" s="16"/>
      <c r="OL82" s="16"/>
      <c r="OM82" s="16"/>
      <c r="ON82" s="16"/>
      <c r="OO82" s="16"/>
      <c r="OP82" s="16"/>
      <c r="OQ82" s="16"/>
      <c r="OR82" s="16"/>
      <c r="OS82" s="16"/>
      <c r="OT82" s="16"/>
      <c r="OU82" s="16"/>
      <c r="OV82" s="16"/>
      <c r="OW82" s="16"/>
      <c r="OX82" s="16"/>
      <c r="OY82" s="16"/>
      <c r="OZ82" s="16"/>
      <c r="PA82" s="16"/>
    </row>
    <row r="83" spans="7:417" ht="18">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c r="HT83" s="16"/>
      <c r="HU83" s="16"/>
      <c r="HV83" s="16"/>
      <c r="HW83" s="16"/>
      <c r="HX83" s="16"/>
      <c r="HY83" s="16"/>
      <c r="HZ83" s="16"/>
      <c r="IA83" s="16"/>
      <c r="IB83" s="16"/>
      <c r="IC83" s="16"/>
      <c r="ID83" s="16"/>
      <c r="IE83" s="16"/>
      <c r="IF83" s="16"/>
      <c r="IG83" s="16"/>
      <c r="IH83" s="16"/>
      <c r="II83" s="16"/>
      <c r="IJ83" s="16"/>
      <c r="IK83" s="16"/>
      <c r="IL83" s="16"/>
      <c r="IM83" s="16"/>
      <c r="IN83" s="16"/>
      <c r="IO83" s="16"/>
      <c r="IP83" s="16"/>
      <c r="IQ83" s="16"/>
      <c r="IR83" s="16"/>
      <c r="IS83" s="16"/>
      <c r="IT83" s="16"/>
      <c r="IU83" s="16"/>
      <c r="IV83" s="16"/>
      <c r="IW83" s="16"/>
      <c r="IX83" s="16"/>
      <c r="IY83" s="16"/>
      <c r="IZ83" s="16"/>
      <c r="JA83" s="16"/>
      <c r="JB83" s="16"/>
      <c r="JC83" s="16"/>
      <c r="JD83" s="16"/>
      <c r="JE83" s="16"/>
      <c r="JF83" s="16"/>
      <c r="JG83" s="16"/>
      <c r="JH83" s="16"/>
      <c r="JI83" s="16"/>
      <c r="JJ83" s="16"/>
      <c r="JK83" s="16"/>
      <c r="JL83" s="16"/>
      <c r="JM83" s="16"/>
      <c r="JN83" s="16"/>
      <c r="JO83" s="16"/>
      <c r="JP83" s="16"/>
      <c r="JQ83" s="16"/>
      <c r="JR83" s="16"/>
      <c r="JS83" s="16"/>
      <c r="JT83" s="16"/>
      <c r="JU83" s="16"/>
      <c r="JV83" s="16"/>
      <c r="JW83" s="16"/>
      <c r="JX83" s="16"/>
      <c r="JY83" s="16"/>
      <c r="JZ83" s="16"/>
      <c r="KA83" s="16"/>
      <c r="KB83" s="16"/>
      <c r="KC83" s="16"/>
      <c r="KD83" s="16"/>
      <c r="KE83" s="16"/>
      <c r="KF83" s="16"/>
      <c r="KG83" s="16"/>
      <c r="KH83" s="16"/>
      <c r="KI83" s="16"/>
      <c r="KJ83" s="16"/>
      <c r="KK83" s="16"/>
      <c r="KL83" s="16"/>
      <c r="KM83" s="16"/>
      <c r="KN83" s="16"/>
      <c r="KO83" s="16"/>
      <c r="KP83" s="16"/>
      <c r="KQ83" s="16"/>
      <c r="KR83" s="16"/>
      <c r="KS83" s="16"/>
      <c r="KT83" s="16"/>
      <c r="KU83" s="16"/>
      <c r="KV83" s="16"/>
      <c r="KW83" s="16"/>
      <c r="KX83" s="16"/>
      <c r="KY83" s="16"/>
      <c r="KZ83" s="16"/>
      <c r="LA83" s="16"/>
      <c r="LB83" s="16"/>
      <c r="LC83" s="16"/>
      <c r="LD83" s="16"/>
      <c r="LE83" s="16"/>
      <c r="LF83" s="16"/>
      <c r="LG83" s="16"/>
      <c r="LH83" s="16"/>
      <c r="LI83" s="16"/>
      <c r="LJ83" s="16"/>
      <c r="LK83" s="16"/>
      <c r="LL83" s="16"/>
      <c r="LM83" s="16"/>
      <c r="LN83" s="16"/>
      <c r="LO83" s="16"/>
      <c r="LP83" s="16"/>
      <c r="LQ83" s="16"/>
      <c r="LR83" s="16"/>
      <c r="LS83" s="16"/>
      <c r="LT83" s="16"/>
      <c r="LU83" s="16"/>
      <c r="LV83" s="16"/>
      <c r="LW83" s="16"/>
      <c r="LX83" s="16"/>
      <c r="LY83" s="16"/>
      <c r="LZ83" s="16"/>
      <c r="MA83" s="16"/>
      <c r="MB83" s="16"/>
      <c r="MC83" s="16"/>
      <c r="MD83" s="16"/>
      <c r="ME83" s="16"/>
      <c r="MF83" s="16"/>
      <c r="MG83" s="16"/>
      <c r="MH83" s="16"/>
      <c r="MI83" s="16"/>
      <c r="MJ83" s="16"/>
      <c r="MK83" s="16"/>
      <c r="ML83" s="16"/>
      <c r="MM83" s="16"/>
      <c r="MN83" s="16"/>
      <c r="MO83" s="16"/>
      <c r="MP83" s="16"/>
      <c r="MQ83" s="16"/>
      <c r="MR83" s="16"/>
      <c r="MS83" s="16"/>
      <c r="MT83" s="16"/>
      <c r="MU83" s="16"/>
      <c r="MV83" s="16"/>
      <c r="MW83" s="16"/>
      <c r="MX83" s="16"/>
      <c r="MY83" s="16"/>
      <c r="MZ83" s="16"/>
      <c r="NA83" s="16"/>
      <c r="NB83" s="16"/>
      <c r="NC83" s="16"/>
      <c r="ND83" s="16"/>
      <c r="NE83" s="16"/>
      <c r="NF83" s="16"/>
      <c r="NG83" s="16"/>
      <c r="NH83" s="16"/>
      <c r="NI83" s="16"/>
      <c r="NJ83" s="16"/>
      <c r="NK83" s="16"/>
      <c r="NL83" s="16"/>
      <c r="NM83" s="16"/>
      <c r="NN83" s="16"/>
      <c r="NO83" s="16"/>
      <c r="NP83" s="16"/>
      <c r="NQ83" s="16"/>
      <c r="NR83" s="16"/>
      <c r="NS83" s="16"/>
      <c r="NT83" s="16"/>
      <c r="NU83" s="16"/>
      <c r="NV83" s="16"/>
      <c r="NW83" s="16"/>
      <c r="NX83" s="16"/>
      <c r="NY83" s="16"/>
      <c r="NZ83" s="16"/>
      <c r="OA83" s="16"/>
      <c r="OB83" s="16"/>
      <c r="OC83" s="16"/>
      <c r="OD83" s="16"/>
      <c r="OE83" s="16"/>
      <c r="OF83" s="16"/>
      <c r="OG83" s="16"/>
      <c r="OH83" s="16"/>
      <c r="OI83" s="16"/>
      <c r="OJ83" s="16"/>
      <c r="OK83" s="16"/>
      <c r="OL83" s="16"/>
      <c r="OM83" s="16"/>
      <c r="ON83" s="16"/>
      <c r="OO83" s="16"/>
      <c r="OP83" s="16"/>
      <c r="OQ83" s="16"/>
      <c r="OR83" s="16"/>
      <c r="OS83" s="16"/>
      <c r="OT83" s="16"/>
      <c r="OU83" s="16"/>
      <c r="OV83" s="16"/>
      <c r="OW83" s="16"/>
      <c r="OX83" s="16"/>
      <c r="OY83" s="16"/>
      <c r="OZ83" s="16"/>
      <c r="PA83" s="16"/>
    </row>
    <row r="84" spans="7:417" ht="18">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c r="IC84" s="16"/>
      <c r="ID84" s="16"/>
      <c r="IE84" s="16"/>
      <c r="IF84" s="16"/>
      <c r="IG84" s="16"/>
      <c r="IH84" s="16"/>
      <c r="II84" s="16"/>
      <c r="IJ84" s="16"/>
      <c r="IK84" s="16"/>
      <c r="IL84" s="16"/>
      <c r="IM84" s="16"/>
      <c r="IN84" s="16"/>
      <c r="IO84" s="16"/>
      <c r="IP84" s="16"/>
      <c r="IQ84" s="16"/>
      <c r="IR84" s="16"/>
      <c r="IS84" s="16"/>
      <c r="IT84" s="16"/>
      <c r="IU84" s="16"/>
      <c r="IV84" s="16"/>
      <c r="IW84" s="16"/>
      <c r="IX84" s="16"/>
      <c r="IY84" s="16"/>
      <c r="IZ84" s="16"/>
      <c r="JA84" s="16"/>
      <c r="JB84" s="16"/>
      <c r="JC84" s="16"/>
      <c r="JD84" s="16"/>
      <c r="JE84" s="16"/>
      <c r="JF84" s="16"/>
      <c r="JG84" s="16"/>
      <c r="JH84" s="16"/>
      <c r="JI84" s="16"/>
      <c r="JJ84" s="16"/>
      <c r="JK84" s="16"/>
      <c r="JL84" s="16"/>
      <c r="JM84" s="16"/>
      <c r="JN84" s="16"/>
      <c r="JO84" s="16"/>
      <c r="JP84" s="16"/>
      <c r="JQ84" s="16"/>
      <c r="JR84" s="16"/>
      <c r="JS84" s="16"/>
      <c r="JT84" s="16"/>
      <c r="JU84" s="16"/>
      <c r="JV84" s="16"/>
      <c r="JW84" s="16"/>
      <c r="JX84" s="16"/>
      <c r="JY84" s="16"/>
      <c r="JZ84" s="16"/>
      <c r="KA84" s="16"/>
      <c r="KB84" s="16"/>
      <c r="KC84" s="16"/>
      <c r="KD84" s="16"/>
      <c r="KE84" s="16"/>
      <c r="KF84" s="16"/>
      <c r="KG84" s="16"/>
      <c r="KH84" s="16"/>
      <c r="KI84" s="16"/>
      <c r="KJ84" s="16"/>
      <c r="KK84" s="16"/>
      <c r="KL84" s="16"/>
      <c r="KM84" s="16"/>
      <c r="KN84" s="16"/>
      <c r="KO84" s="16"/>
      <c r="KP84" s="16"/>
      <c r="KQ84" s="16"/>
      <c r="KR84" s="16"/>
      <c r="KS84" s="16"/>
      <c r="KT84" s="16"/>
      <c r="KU84" s="16"/>
      <c r="KV84" s="16"/>
      <c r="KW84" s="16"/>
      <c r="KX84" s="16"/>
      <c r="KY84" s="16"/>
      <c r="KZ84" s="16"/>
      <c r="LA84" s="16"/>
      <c r="LB84" s="16"/>
      <c r="LC84" s="16"/>
      <c r="LD84" s="16"/>
      <c r="LE84" s="16"/>
      <c r="LF84" s="16"/>
      <c r="LG84" s="16"/>
      <c r="LH84" s="16"/>
      <c r="LI84" s="16"/>
      <c r="LJ84" s="16"/>
      <c r="LK84" s="16"/>
      <c r="LL84" s="16"/>
      <c r="LM84" s="16"/>
      <c r="LN84" s="16"/>
      <c r="LO84" s="16"/>
      <c r="LP84" s="16"/>
      <c r="LQ84" s="16"/>
      <c r="LR84" s="16"/>
      <c r="LS84" s="16"/>
      <c r="LT84" s="16"/>
      <c r="LU84" s="16"/>
      <c r="LV84" s="16"/>
      <c r="LW84" s="16"/>
      <c r="LX84" s="16"/>
      <c r="LY84" s="16"/>
      <c r="LZ84" s="16"/>
      <c r="MA84" s="16"/>
      <c r="MB84" s="16"/>
      <c r="MC84" s="16"/>
      <c r="MD84" s="16"/>
      <c r="ME84" s="16"/>
      <c r="MF84" s="16"/>
      <c r="MG84" s="16"/>
      <c r="MH84" s="16"/>
      <c r="MI84" s="16"/>
      <c r="MJ84" s="16"/>
      <c r="MK84" s="16"/>
      <c r="ML84" s="16"/>
      <c r="MM84" s="16"/>
      <c r="MN84" s="16"/>
      <c r="MO84" s="16"/>
      <c r="MP84" s="16"/>
      <c r="MQ84" s="16"/>
      <c r="MR84" s="16"/>
      <c r="MS84" s="16"/>
      <c r="MT84" s="16"/>
      <c r="MU84" s="16"/>
      <c r="MV84" s="16"/>
      <c r="MW84" s="16"/>
      <c r="MX84" s="16"/>
      <c r="MY84" s="16"/>
      <c r="MZ84" s="16"/>
      <c r="NA84" s="16"/>
      <c r="NB84" s="16"/>
      <c r="NC84" s="16"/>
      <c r="ND84" s="16"/>
      <c r="NE84" s="16"/>
      <c r="NF84" s="16"/>
      <c r="NG84" s="16"/>
      <c r="NH84" s="16"/>
      <c r="NI84" s="16"/>
      <c r="NJ84" s="16"/>
      <c r="NK84" s="16"/>
      <c r="NL84" s="16"/>
      <c r="NM84" s="16"/>
      <c r="NN84" s="16"/>
      <c r="NO84" s="16"/>
      <c r="NP84" s="16"/>
      <c r="NQ84" s="16"/>
      <c r="NR84" s="16"/>
      <c r="NS84" s="16"/>
      <c r="NT84" s="16"/>
      <c r="NU84" s="16"/>
      <c r="NV84" s="16"/>
      <c r="NW84" s="16"/>
      <c r="NX84" s="16"/>
      <c r="NY84" s="16"/>
      <c r="NZ84" s="16"/>
      <c r="OA84" s="16"/>
      <c r="OB84" s="16"/>
      <c r="OC84" s="16"/>
      <c r="OD84" s="16"/>
      <c r="OE84" s="16"/>
      <c r="OF84" s="16"/>
      <c r="OG84" s="16"/>
      <c r="OH84" s="16"/>
      <c r="OI84" s="16"/>
      <c r="OJ84" s="16"/>
      <c r="OK84" s="16"/>
      <c r="OL84" s="16"/>
      <c r="OM84" s="16"/>
      <c r="ON84" s="16"/>
      <c r="OO84" s="16"/>
      <c r="OP84" s="16"/>
      <c r="OQ84" s="16"/>
      <c r="OR84" s="16"/>
      <c r="OS84" s="16"/>
      <c r="OT84" s="16"/>
      <c r="OU84" s="16"/>
      <c r="OV84" s="16"/>
      <c r="OW84" s="16"/>
      <c r="OX84" s="16"/>
      <c r="OY84" s="16"/>
      <c r="OZ84" s="16"/>
      <c r="PA84" s="16"/>
    </row>
    <row r="85" spans="7:417" ht="18">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c r="IC85" s="16"/>
      <c r="ID85" s="16"/>
      <c r="IE85" s="16"/>
      <c r="IF85" s="16"/>
      <c r="IG85" s="16"/>
      <c r="IH85" s="16"/>
      <c r="II85" s="16"/>
      <c r="IJ85" s="16"/>
      <c r="IK85" s="16"/>
      <c r="IL85" s="16"/>
      <c r="IM85" s="16"/>
      <c r="IN85" s="16"/>
      <c r="IO85" s="16"/>
      <c r="IP85" s="16"/>
      <c r="IQ85" s="16"/>
      <c r="IR85" s="16"/>
      <c r="IS85" s="16"/>
      <c r="IT85" s="16"/>
      <c r="IU85" s="16"/>
      <c r="IV85" s="16"/>
      <c r="IW85" s="16"/>
      <c r="IX85" s="16"/>
      <c r="IY85" s="16"/>
      <c r="IZ85" s="16"/>
      <c r="JA85" s="16"/>
      <c r="JB85" s="16"/>
      <c r="JC85" s="16"/>
      <c r="JD85" s="16"/>
      <c r="JE85" s="16"/>
      <c r="JF85" s="16"/>
      <c r="JG85" s="16"/>
      <c r="JH85" s="16"/>
      <c r="JI85" s="16"/>
      <c r="JJ85" s="16"/>
      <c r="JK85" s="16"/>
      <c r="JL85" s="16"/>
      <c r="JM85" s="16"/>
      <c r="JN85" s="16"/>
      <c r="JO85" s="16"/>
      <c r="JP85" s="16"/>
      <c r="JQ85" s="16"/>
      <c r="JR85" s="16"/>
      <c r="JS85" s="16"/>
      <c r="JT85" s="16"/>
      <c r="JU85" s="16"/>
      <c r="JV85" s="16"/>
      <c r="JW85" s="16"/>
      <c r="JX85" s="16"/>
      <c r="JY85" s="16"/>
      <c r="JZ85" s="16"/>
      <c r="KA85" s="16"/>
      <c r="KB85" s="16"/>
      <c r="KC85" s="16"/>
      <c r="KD85" s="16"/>
      <c r="KE85" s="16"/>
      <c r="KF85" s="16"/>
      <c r="KG85" s="16"/>
      <c r="KH85" s="16"/>
      <c r="KI85" s="16"/>
      <c r="KJ85" s="16"/>
      <c r="KK85" s="16"/>
      <c r="KL85" s="16"/>
      <c r="KM85" s="16"/>
      <c r="KN85" s="16"/>
      <c r="KO85" s="16"/>
      <c r="KP85" s="16"/>
      <c r="KQ85" s="16"/>
      <c r="KR85" s="16"/>
      <c r="KS85" s="16"/>
      <c r="KT85" s="16"/>
      <c r="KU85" s="16"/>
      <c r="KV85" s="16"/>
      <c r="KW85" s="16"/>
      <c r="KX85" s="16"/>
      <c r="KY85" s="16"/>
      <c r="KZ85" s="16"/>
      <c r="LA85" s="16"/>
      <c r="LB85" s="16"/>
      <c r="LC85" s="16"/>
      <c r="LD85" s="16"/>
      <c r="LE85" s="16"/>
      <c r="LF85" s="16"/>
      <c r="LG85" s="16"/>
      <c r="LH85" s="16"/>
      <c r="LI85" s="16"/>
      <c r="LJ85" s="16"/>
      <c r="LK85" s="16"/>
      <c r="LL85" s="16"/>
      <c r="LM85" s="16"/>
      <c r="LN85" s="16"/>
      <c r="LO85" s="16"/>
      <c r="LP85" s="16"/>
      <c r="LQ85" s="16"/>
      <c r="LR85" s="16"/>
      <c r="LS85" s="16"/>
      <c r="LT85" s="16"/>
      <c r="LU85" s="16"/>
      <c r="LV85" s="16"/>
      <c r="LW85" s="16"/>
      <c r="LX85" s="16"/>
      <c r="LY85" s="16"/>
      <c r="LZ85" s="16"/>
      <c r="MA85" s="16"/>
      <c r="MB85" s="16"/>
      <c r="MC85" s="16"/>
      <c r="MD85" s="16"/>
      <c r="ME85" s="16"/>
      <c r="MF85" s="16"/>
      <c r="MG85" s="16"/>
      <c r="MH85" s="16"/>
      <c r="MI85" s="16"/>
      <c r="MJ85" s="16"/>
      <c r="MK85" s="16"/>
      <c r="ML85" s="16"/>
      <c r="MM85" s="16"/>
      <c r="MN85" s="16"/>
      <c r="MO85" s="16"/>
      <c r="MP85" s="16"/>
      <c r="MQ85" s="16"/>
      <c r="MR85" s="16"/>
      <c r="MS85" s="16"/>
      <c r="MT85" s="16"/>
      <c r="MU85" s="16"/>
      <c r="MV85" s="16"/>
      <c r="MW85" s="16"/>
      <c r="MX85" s="16"/>
      <c r="MY85" s="16"/>
      <c r="MZ85" s="16"/>
      <c r="NA85" s="16"/>
      <c r="NB85" s="16"/>
      <c r="NC85" s="16"/>
      <c r="ND85" s="16"/>
      <c r="NE85" s="16"/>
      <c r="NF85" s="16"/>
      <c r="NG85" s="16"/>
      <c r="NH85" s="16"/>
      <c r="NI85" s="16"/>
      <c r="NJ85" s="16"/>
      <c r="NK85" s="16"/>
      <c r="NL85" s="16"/>
      <c r="NM85" s="16"/>
      <c r="NN85" s="16"/>
      <c r="NO85" s="16"/>
      <c r="NP85" s="16"/>
      <c r="NQ85" s="16"/>
      <c r="NR85" s="16"/>
      <c r="NS85" s="16"/>
      <c r="NT85" s="16"/>
      <c r="NU85" s="16"/>
      <c r="NV85" s="16"/>
      <c r="NW85" s="16"/>
      <c r="NX85" s="16"/>
      <c r="NY85" s="16"/>
      <c r="NZ85" s="16"/>
      <c r="OA85" s="16"/>
      <c r="OB85" s="16"/>
      <c r="OC85" s="16"/>
      <c r="OD85" s="16"/>
      <c r="OE85" s="16"/>
      <c r="OF85" s="16"/>
      <c r="OG85" s="16"/>
      <c r="OH85" s="16"/>
      <c r="OI85" s="16"/>
      <c r="OJ85" s="16"/>
      <c r="OK85" s="16"/>
      <c r="OL85" s="16"/>
      <c r="OM85" s="16"/>
      <c r="ON85" s="16"/>
      <c r="OO85" s="16"/>
      <c r="OP85" s="16"/>
      <c r="OQ85" s="16"/>
      <c r="OR85" s="16"/>
      <c r="OS85" s="16"/>
      <c r="OT85" s="16"/>
      <c r="OU85" s="16"/>
      <c r="OV85" s="16"/>
      <c r="OW85" s="16"/>
      <c r="OX85" s="16"/>
      <c r="OY85" s="16"/>
      <c r="OZ85" s="16"/>
      <c r="PA85" s="16"/>
    </row>
    <row r="86" spans="7:417" ht="18">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c r="IB86" s="16"/>
      <c r="IC86" s="16"/>
      <c r="ID86" s="16"/>
      <c r="IE86" s="16"/>
      <c r="IF86" s="16"/>
      <c r="IG86" s="16"/>
      <c r="IH86" s="16"/>
      <c r="II86" s="16"/>
      <c r="IJ86" s="16"/>
      <c r="IK86" s="16"/>
      <c r="IL86" s="16"/>
      <c r="IM86" s="16"/>
      <c r="IN86" s="16"/>
      <c r="IO86" s="16"/>
      <c r="IP86" s="16"/>
      <c r="IQ86" s="16"/>
      <c r="IR86" s="16"/>
      <c r="IS86" s="16"/>
      <c r="IT86" s="16"/>
      <c r="IU86" s="16"/>
      <c r="IV86" s="16"/>
      <c r="IW86" s="16"/>
      <c r="IX86" s="16"/>
      <c r="IY86" s="16"/>
      <c r="IZ86" s="16"/>
      <c r="JA86" s="16"/>
      <c r="JB86" s="16"/>
      <c r="JC86" s="16"/>
      <c r="JD86" s="16"/>
      <c r="JE86" s="16"/>
      <c r="JF86" s="16"/>
      <c r="JG86" s="16"/>
      <c r="JH86" s="16"/>
      <c r="JI86" s="16"/>
      <c r="JJ86" s="16"/>
      <c r="JK86" s="16"/>
      <c r="JL86" s="16"/>
      <c r="JM86" s="16"/>
      <c r="JN86" s="16"/>
      <c r="JO86" s="16"/>
      <c r="JP86" s="16"/>
      <c r="JQ86" s="16"/>
      <c r="JR86" s="16"/>
      <c r="JS86" s="16"/>
      <c r="JT86" s="16"/>
      <c r="JU86" s="16"/>
      <c r="JV86" s="16"/>
      <c r="JW86" s="16"/>
      <c r="JX86" s="16"/>
      <c r="JY86" s="16"/>
      <c r="JZ86" s="16"/>
      <c r="KA86" s="16"/>
      <c r="KB86" s="16"/>
      <c r="KC86" s="16"/>
      <c r="KD86" s="16"/>
      <c r="KE86" s="16"/>
      <c r="KF86" s="16"/>
      <c r="KG86" s="16"/>
      <c r="KH86" s="16"/>
      <c r="KI86" s="16"/>
      <c r="KJ86" s="16"/>
      <c r="KK86" s="16"/>
      <c r="KL86" s="16"/>
      <c r="KM86" s="16"/>
      <c r="KN86" s="16"/>
      <c r="KO86" s="16"/>
      <c r="KP86" s="16"/>
      <c r="KQ86" s="16"/>
      <c r="KR86" s="16"/>
      <c r="KS86" s="16"/>
      <c r="KT86" s="16"/>
      <c r="KU86" s="16"/>
      <c r="KV86" s="16"/>
      <c r="KW86" s="16"/>
      <c r="KX86" s="16"/>
      <c r="KY86" s="16"/>
      <c r="KZ86" s="16"/>
      <c r="LA86" s="16"/>
      <c r="LB86" s="16"/>
      <c r="LC86" s="16"/>
      <c r="LD86" s="16"/>
      <c r="LE86" s="16"/>
      <c r="LF86" s="16"/>
      <c r="LG86" s="16"/>
      <c r="LH86" s="16"/>
      <c r="LI86" s="16"/>
      <c r="LJ86" s="16"/>
      <c r="LK86" s="16"/>
      <c r="LL86" s="16"/>
      <c r="LM86" s="16"/>
      <c r="LN86" s="16"/>
      <c r="LO86" s="16"/>
      <c r="LP86" s="16"/>
      <c r="LQ86" s="16"/>
      <c r="LR86" s="16"/>
      <c r="LS86" s="16"/>
      <c r="LT86" s="16"/>
      <c r="LU86" s="16"/>
      <c r="LV86" s="16"/>
      <c r="LW86" s="16"/>
      <c r="LX86" s="16"/>
      <c r="LY86" s="16"/>
      <c r="LZ86" s="16"/>
      <c r="MA86" s="16"/>
      <c r="MB86" s="16"/>
      <c r="MC86" s="16"/>
      <c r="MD86" s="16"/>
      <c r="ME86" s="16"/>
      <c r="MF86" s="16"/>
      <c r="MG86" s="16"/>
      <c r="MH86" s="16"/>
      <c r="MI86" s="16"/>
      <c r="MJ86" s="16"/>
      <c r="MK86" s="16"/>
      <c r="ML86" s="16"/>
      <c r="MM86" s="16"/>
      <c r="MN86" s="16"/>
      <c r="MO86" s="16"/>
      <c r="MP86" s="16"/>
      <c r="MQ86" s="16"/>
      <c r="MR86" s="16"/>
      <c r="MS86" s="16"/>
      <c r="MT86" s="16"/>
      <c r="MU86" s="16"/>
      <c r="MV86" s="16"/>
      <c r="MW86" s="16"/>
      <c r="MX86" s="16"/>
      <c r="MY86" s="16"/>
      <c r="MZ86" s="16"/>
      <c r="NA86" s="16"/>
      <c r="NB86" s="16"/>
      <c r="NC86" s="16"/>
      <c r="ND86" s="16"/>
      <c r="NE86" s="16"/>
      <c r="NF86" s="16"/>
      <c r="NG86" s="16"/>
      <c r="NH86" s="16"/>
      <c r="NI86" s="16"/>
      <c r="NJ86" s="16"/>
      <c r="NK86" s="16"/>
      <c r="NL86" s="16"/>
      <c r="NM86" s="16"/>
      <c r="NN86" s="16"/>
      <c r="NO86" s="16"/>
      <c r="NP86" s="16"/>
      <c r="NQ86" s="16"/>
      <c r="NR86" s="16"/>
      <c r="NS86" s="16"/>
      <c r="NT86" s="16"/>
      <c r="NU86" s="16"/>
      <c r="NV86" s="16"/>
      <c r="NW86" s="16"/>
      <c r="NX86" s="16"/>
      <c r="NY86" s="16"/>
      <c r="NZ86" s="16"/>
      <c r="OA86" s="16"/>
      <c r="OB86" s="16"/>
      <c r="OC86" s="16"/>
      <c r="OD86" s="16"/>
      <c r="OE86" s="16"/>
      <c r="OF86" s="16"/>
      <c r="OG86" s="16"/>
      <c r="OH86" s="16"/>
      <c r="OI86" s="16"/>
      <c r="OJ86" s="16"/>
      <c r="OK86" s="16"/>
      <c r="OL86" s="16"/>
      <c r="OM86" s="16"/>
      <c r="ON86" s="16"/>
      <c r="OO86" s="16"/>
      <c r="OP86" s="16"/>
      <c r="OQ86" s="16"/>
      <c r="OR86" s="16"/>
      <c r="OS86" s="16"/>
      <c r="OT86" s="16"/>
      <c r="OU86" s="16"/>
      <c r="OV86" s="16"/>
      <c r="OW86" s="16"/>
      <c r="OX86" s="16"/>
      <c r="OY86" s="16"/>
      <c r="OZ86" s="16"/>
      <c r="PA86" s="16"/>
    </row>
    <row r="87" spans="7:417" ht="18">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c r="IB87" s="16"/>
      <c r="IC87" s="16"/>
      <c r="ID87" s="16"/>
      <c r="IE87" s="16"/>
      <c r="IF87" s="16"/>
      <c r="IG87" s="16"/>
      <c r="IH87" s="16"/>
      <c r="II87" s="16"/>
      <c r="IJ87" s="16"/>
      <c r="IK87" s="16"/>
      <c r="IL87" s="16"/>
      <c r="IM87" s="16"/>
      <c r="IN87" s="16"/>
      <c r="IO87" s="16"/>
      <c r="IP87" s="16"/>
      <c r="IQ87" s="16"/>
      <c r="IR87" s="16"/>
      <c r="IS87" s="16"/>
      <c r="IT87" s="16"/>
      <c r="IU87" s="16"/>
      <c r="IV87" s="16"/>
      <c r="IW87" s="16"/>
      <c r="IX87" s="16"/>
      <c r="IY87" s="16"/>
      <c r="IZ87" s="16"/>
      <c r="JA87" s="16"/>
      <c r="JB87" s="16"/>
      <c r="JC87" s="16"/>
      <c r="JD87" s="16"/>
      <c r="JE87" s="16"/>
      <c r="JF87" s="16"/>
      <c r="JG87" s="16"/>
      <c r="JH87" s="16"/>
      <c r="JI87" s="16"/>
      <c r="JJ87" s="16"/>
      <c r="JK87" s="16"/>
      <c r="JL87" s="16"/>
      <c r="JM87" s="16"/>
      <c r="JN87" s="16"/>
      <c r="JO87" s="16"/>
      <c r="JP87" s="16"/>
      <c r="JQ87" s="16"/>
      <c r="JR87" s="16"/>
      <c r="JS87" s="16"/>
      <c r="JT87" s="16"/>
      <c r="JU87" s="16"/>
      <c r="JV87" s="16"/>
      <c r="JW87" s="16"/>
      <c r="JX87" s="16"/>
      <c r="JY87" s="16"/>
      <c r="JZ87" s="16"/>
      <c r="KA87" s="16"/>
      <c r="KB87" s="16"/>
      <c r="KC87" s="16"/>
      <c r="KD87" s="16"/>
      <c r="KE87" s="16"/>
      <c r="KF87" s="16"/>
      <c r="KG87" s="16"/>
      <c r="KH87" s="16"/>
      <c r="KI87" s="16"/>
      <c r="KJ87" s="16"/>
      <c r="KK87" s="16"/>
      <c r="KL87" s="16"/>
      <c r="KM87" s="16"/>
      <c r="KN87" s="16"/>
      <c r="KO87" s="16"/>
      <c r="KP87" s="16"/>
      <c r="KQ87" s="16"/>
      <c r="KR87" s="16"/>
      <c r="KS87" s="16"/>
      <c r="KT87" s="16"/>
      <c r="KU87" s="16"/>
      <c r="KV87" s="16"/>
      <c r="KW87" s="16"/>
      <c r="KX87" s="16"/>
      <c r="KY87" s="16"/>
      <c r="KZ87" s="16"/>
      <c r="LA87" s="16"/>
      <c r="LB87" s="16"/>
      <c r="LC87" s="16"/>
      <c r="LD87" s="16"/>
      <c r="LE87" s="16"/>
      <c r="LF87" s="16"/>
      <c r="LG87" s="16"/>
      <c r="LH87" s="16"/>
      <c r="LI87" s="16"/>
      <c r="LJ87" s="16"/>
      <c r="LK87" s="16"/>
      <c r="LL87" s="16"/>
      <c r="LM87" s="16"/>
      <c r="LN87" s="16"/>
      <c r="LO87" s="16"/>
      <c r="LP87" s="16"/>
      <c r="LQ87" s="16"/>
      <c r="LR87" s="16"/>
      <c r="LS87" s="16"/>
      <c r="LT87" s="16"/>
      <c r="LU87" s="16"/>
      <c r="LV87" s="16"/>
      <c r="LW87" s="16"/>
      <c r="LX87" s="16"/>
      <c r="LY87" s="16"/>
      <c r="LZ87" s="16"/>
      <c r="MA87" s="16"/>
      <c r="MB87" s="16"/>
      <c r="MC87" s="16"/>
      <c r="MD87" s="16"/>
      <c r="ME87" s="16"/>
      <c r="MF87" s="16"/>
      <c r="MG87" s="16"/>
      <c r="MH87" s="16"/>
      <c r="MI87" s="16"/>
      <c r="MJ87" s="16"/>
      <c r="MK87" s="16"/>
      <c r="ML87" s="16"/>
      <c r="MM87" s="16"/>
      <c r="MN87" s="16"/>
      <c r="MO87" s="16"/>
      <c r="MP87" s="16"/>
      <c r="MQ87" s="16"/>
      <c r="MR87" s="16"/>
      <c r="MS87" s="16"/>
      <c r="MT87" s="16"/>
      <c r="MU87" s="16"/>
      <c r="MV87" s="16"/>
      <c r="MW87" s="16"/>
      <c r="MX87" s="16"/>
      <c r="MY87" s="16"/>
      <c r="MZ87" s="16"/>
      <c r="NA87" s="16"/>
      <c r="NB87" s="16"/>
      <c r="NC87" s="16"/>
      <c r="ND87" s="16"/>
      <c r="NE87" s="16"/>
      <c r="NF87" s="16"/>
      <c r="NG87" s="16"/>
      <c r="NH87" s="16"/>
      <c r="NI87" s="16"/>
      <c r="NJ87" s="16"/>
      <c r="NK87" s="16"/>
      <c r="NL87" s="16"/>
      <c r="NM87" s="16"/>
      <c r="NN87" s="16"/>
      <c r="NO87" s="16"/>
      <c r="NP87" s="16"/>
      <c r="NQ87" s="16"/>
      <c r="NR87" s="16"/>
      <c r="NS87" s="16"/>
      <c r="NT87" s="16"/>
      <c r="NU87" s="16"/>
      <c r="NV87" s="16"/>
      <c r="NW87" s="16"/>
      <c r="NX87" s="16"/>
      <c r="NY87" s="16"/>
      <c r="NZ87" s="16"/>
      <c r="OA87" s="16"/>
      <c r="OB87" s="16"/>
      <c r="OC87" s="16"/>
      <c r="OD87" s="16"/>
      <c r="OE87" s="16"/>
      <c r="OF87" s="16"/>
      <c r="OG87" s="16"/>
      <c r="OH87" s="16"/>
      <c r="OI87" s="16"/>
      <c r="OJ87" s="16"/>
      <c r="OK87" s="16"/>
      <c r="OL87" s="16"/>
      <c r="OM87" s="16"/>
      <c r="ON87" s="16"/>
      <c r="OO87" s="16"/>
      <c r="OP87" s="16"/>
      <c r="OQ87" s="16"/>
      <c r="OR87" s="16"/>
      <c r="OS87" s="16"/>
      <c r="OT87" s="16"/>
      <c r="OU87" s="16"/>
      <c r="OV87" s="16"/>
      <c r="OW87" s="16"/>
      <c r="OX87" s="16"/>
      <c r="OY87" s="16"/>
      <c r="OZ87" s="16"/>
      <c r="PA87" s="16"/>
    </row>
    <row r="88" spans="7:417" ht="18">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c r="IB88" s="16"/>
      <c r="IC88" s="16"/>
      <c r="ID88" s="16"/>
      <c r="IE88" s="16"/>
      <c r="IF88" s="16"/>
      <c r="IG88" s="16"/>
      <c r="IH88" s="16"/>
      <c r="II88" s="16"/>
      <c r="IJ88" s="16"/>
      <c r="IK88" s="16"/>
      <c r="IL88" s="16"/>
      <c r="IM88" s="16"/>
      <c r="IN88" s="16"/>
      <c r="IO88" s="16"/>
      <c r="IP88" s="16"/>
      <c r="IQ88" s="16"/>
      <c r="IR88" s="16"/>
      <c r="IS88" s="16"/>
      <c r="IT88" s="16"/>
      <c r="IU88" s="16"/>
      <c r="IV88" s="16"/>
      <c r="IW88" s="16"/>
      <c r="IX88" s="16"/>
      <c r="IY88" s="16"/>
      <c r="IZ88" s="16"/>
      <c r="JA88" s="16"/>
      <c r="JB88" s="16"/>
      <c r="JC88" s="16"/>
      <c r="JD88" s="16"/>
      <c r="JE88" s="16"/>
      <c r="JF88" s="16"/>
      <c r="JG88" s="16"/>
      <c r="JH88" s="16"/>
      <c r="JI88" s="16"/>
      <c r="JJ88" s="16"/>
      <c r="JK88" s="16"/>
      <c r="JL88" s="16"/>
      <c r="JM88" s="16"/>
      <c r="JN88" s="16"/>
      <c r="JO88" s="16"/>
      <c r="JP88" s="16"/>
      <c r="JQ88" s="16"/>
      <c r="JR88" s="16"/>
      <c r="JS88" s="16"/>
      <c r="JT88" s="16"/>
      <c r="JU88" s="16"/>
      <c r="JV88" s="16"/>
      <c r="JW88" s="16"/>
      <c r="JX88" s="16"/>
      <c r="JY88" s="16"/>
      <c r="JZ88" s="16"/>
      <c r="KA88" s="16"/>
      <c r="KB88" s="16"/>
      <c r="KC88" s="16"/>
      <c r="KD88" s="16"/>
      <c r="KE88" s="16"/>
      <c r="KF88" s="16"/>
      <c r="KG88" s="16"/>
      <c r="KH88" s="16"/>
      <c r="KI88" s="16"/>
      <c r="KJ88" s="16"/>
      <c r="KK88" s="16"/>
      <c r="KL88" s="16"/>
      <c r="KM88" s="16"/>
      <c r="KN88" s="16"/>
      <c r="KO88" s="16"/>
      <c r="KP88" s="16"/>
      <c r="KQ88" s="16"/>
      <c r="KR88" s="16"/>
      <c r="KS88" s="16"/>
      <c r="KT88" s="16"/>
      <c r="KU88" s="16"/>
      <c r="KV88" s="16"/>
      <c r="KW88" s="16"/>
      <c r="KX88" s="16"/>
      <c r="KY88" s="16"/>
      <c r="KZ88" s="16"/>
      <c r="LA88" s="16"/>
      <c r="LB88" s="16"/>
      <c r="LC88" s="16"/>
      <c r="LD88" s="16"/>
      <c r="LE88" s="16"/>
      <c r="LF88" s="16"/>
      <c r="LG88" s="16"/>
      <c r="LH88" s="16"/>
      <c r="LI88" s="16"/>
      <c r="LJ88" s="16"/>
      <c r="LK88" s="16"/>
      <c r="LL88" s="16"/>
      <c r="LM88" s="16"/>
      <c r="LN88" s="16"/>
      <c r="LO88" s="16"/>
      <c r="LP88" s="16"/>
      <c r="LQ88" s="16"/>
      <c r="LR88" s="16"/>
      <c r="LS88" s="16"/>
      <c r="LT88" s="16"/>
      <c r="LU88" s="16"/>
      <c r="LV88" s="16"/>
      <c r="LW88" s="16"/>
      <c r="LX88" s="16"/>
      <c r="LY88" s="16"/>
      <c r="LZ88" s="16"/>
      <c r="MA88" s="16"/>
      <c r="MB88" s="16"/>
      <c r="MC88" s="16"/>
      <c r="MD88" s="16"/>
      <c r="ME88" s="16"/>
      <c r="MF88" s="16"/>
      <c r="MG88" s="16"/>
      <c r="MH88" s="16"/>
      <c r="MI88" s="16"/>
      <c r="MJ88" s="16"/>
      <c r="MK88" s="16"/>
      <c r="ML88" s="16"/>
      <c r="MM88" s="16"/>
      <c r="MN88" s="16"/>
      <c r="MO88" s="16"/>
      <c r="MP88" s="16"/>
      <c r="MQ88" s="16"/>
      <c r="MR88" s="16"/>
      <c r="MS88" s="16"/>
      <c r="MT88" s="16"/>
      <c r="MU88" s="16"/>
      <c r="MV88" s="16"/>
      <c r="MW88" s="16"/>
      <c r="MX88" s="16"/>
      <c r="MY88" s="16"/>
      <c r="MZ88" s="16"/>
      <c r="NA88" s="16"/>
      <c r="NB88" s="16"/>
      <c r="NC88" s="16"/>
      <c r="ND88" s="16"/>
      <c r="NE88" s="16"/>
      <c r="NF88" s="16"/>
      <c r="NG88" s="16"/>
      <c r="NH88" s="16"/>
      <c r="NI88" s="16"/>
      <c r="NJ88" s="16"/>
      <c r="NK88" s="16"/>
      <c r="NL88" s="16"/>
      <c r="NM88" s="16"/>
      <c r="NN88" s="16"/>
      <c r="NO88" s="16"/>
      <c r="NP88" s="16"/>
      <c r="NQ88" s="16"/>
      <c r="NR88" s="16"/>
      <c r="NS88" s="16"/>
      <c r="NT88" s="16"/>
      <c r="NU88" s="16"/>
      <c r="NV88" s="16"/>
      <c r="NW88" s="16"/>
      <c r="NX88" s="16"/>
      <c r="NY88" s="16"/>
      <c r="NZ88" s="16"/>
      <c r="OA88" s="16"/>
      <c r="OB88" s="16"/>
      <c r="OC88" s="16"/>
      <c r="OD88" s="16"/>
      <c r="OE88" s="16"/>
      <c r="OF88" s="16"/>
      <c r="OG88" s="16"/>
      <c r="OH88" s="16"/>
      <c r="OI88" s="16"/>
      <c r="OJ88" s="16"/>
      <c r="OK88" s="16"/>
      <c r="OL88" s="16"/>
      <c r="OM88" s="16"/>
      <c r="ON88" s="16"/>
      <c r="OO88" s="16"/>
      <c r="OP88" s="16"/>
      <c r="OQ88" s="16"/>
      <c r="OR88" s="16"/>
      <c r="OS88" s="16"/>
      <c r="OT88" s="16"/>
      <c r="OU88" s="16"/>
      <c r="OV88" s="16"/>
      <c r="OW88" s="16"/>
      <c r="OX88" s="16"/>
      <c r="OY88" s="16"/>
      <c r="OZ88" s="16"/>
      <c r="PA88" s="16"/>
    </row>
    <row r="89" spans="7:417" ht="18">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c r="IB89" s="16"/>
      <c r="IC89" s="16"/>
      <c r="ID89" s="16"/>
      <c r="IE89" s="16"/>
      <c r="IF89" s="16"/>
      <c r="IG89" s="16"/>
      <c r="IH89" s="16"/>
      <c r="II89" s="16"/>
      <c r="IJ89" s="16"/>
      <c r="IK89" s="16"/>
      <c r="IL89" s="16"/>
      <c r="IM89" s="16"/>
      <c r="IN89" s="16"/>
      <c r="IO89" s="16"/>
      <c r="IP89" s="16"/>
      <c r="IQ89" s="16"/>
      <c r="IR89" s="16"/>
      <c r="IS89" s="16"/>
      <c r="IT89" s="16"/>
      <c r="IU89" s="16"/>
      <c r="IV89" s="16"/>
      <c r="IW89" s="16"/>
      <c r="IX89" s="16"/>
      <c r="IY89" s="16"/>
      <c r="IZ89" s="16"/>
      <c r="JA89" s="16"/>
      <c r="JB89" s="16"/>
      <c r="JC89" s="16"/>
      <c r="JD89" s="16"/>
      <c r="JE89" s="16"/>
      <c r="JF89" s="16"/>
      <c r="JG89" s="16"/>
      <c r="JH89" s="16"/>
      <c r="JI89" s="16"/>
      <c r="JJ89" s="16"/>
      <c r="JK89" s="16"/>
      <c r="JL89" s="16"/>
      <c r="JM89" s="16"/>
      <c r="JN89" s="16"/>
      <c r="JO89" s="16"/>
      <c r="JP89" s="16"/>
      <c r="JQ89" s="16"/>
      <c r="JR89" s="16"/>
      <c r="JS89" s="16"/>
      <c r="JT89" s="16"/>
      <c r="JU89" s="16"/>
      <c r="JV89" s="16"/>
      <c r="JW89" s="16"/>
      <c r="JX89" s="16"/>
      <c r="JY89" s="16"/>
      <c r="JZ89" s="16"/>
      <c r="KA89" s="16"/>
      <c r="KB89" s="16"/>
      <c r="KC89" s="16"/>
      <c r="KD89" s="16"/>
      <c r="KE89" s="16"/>
      <c r="KF89" s="16"/>
      <c r="KG89" s="16"/>
      <c r="KH89" s="16"/>
      <c r="KI89" s="16"/>
      <c r="KJ89" s="16"/>
      <c r="KK89" s="16"/>
      <c r="KL89" s="16"/>
      <c r="KM89" s="16"/>
      <c r="KN89" s="16"/>
      <c r="KO89" s="16"/>
      <c r="KP89" s="16"/>
      <c r="KQ89" s="16"/>
      <c r="KR89" s="16"/>
      <c r="KS89" s="16"/>
      <c r="KT89" s="16"/>
      <c r="KU89" s="16"/>
      <c r="KV89" s="16"/>
      <c r="KW89" s="16"/>
      <c r="KX89" s="16"/>
      <c r="KY89" s="16"/>
      <c r="KZ89" s="16"/>
      <c r="LA89" s="16"/>
      <c r="LB89" s="16"/>
      <c r="LC89" s="16"/>
      <c r="LD89" s="16"/>
      <c r="LE89" s="16"/>
      <c r="LF89" s="16"/>
      <c r="LG89" s="16"/>
      <c r="LH89" s="16"/>
      <c r="LI89" s="16"/>
      <c r="LJ89" s="16"/>
      <c r="LK89" s="16"/>
      <c r="LL89" s="16"/>
      <c r="LM89" s="16"/>
      <c r="LN89" s="16"/>
      <c r="LO89" s="16"/>
      <c r="LP89" s="16"/>
      <c r="LQ89" s="16"/>
      <c r="LR89" s="16"/>
      <c r="LS89" s="16"/>
      <c r="LT89" s="16"/>
      <c r="LU89" s="16"/>
      <c r="LV89" s="16"/>
      <c r="LW89" s="16"/>
      <c r="LX89" s="16"/>
      <c r="LY89" s="16"/>
      <c r="LZ89" s="16"/>
      <c r="MA89" s="16"/>
      <c r="MB89" s="16"/>
      <c r="MC89" s="16"/>
      <c r="MD89" s="16"/>
      <c r="ME89" s="16"/>
      <c r="MF89" s="16"/>
      <c r="MG89" s="16"/>
      <c r="MH89" s="16"/>
      <c r="MI89" s="16"/>
      <c r="MJ89" s="16"/>
      <c r="MK89" s="16"/>
      <c r="ML89" s="16"/>
      <c r="MM89" s="16"/>
      <c r="MN89" s="16"/>
      <c r="MO89" s="16"/>
      <c r="MP89" s="16"/>
      <c r="MQ89" s="16"/>
      <c r="MR89" s="16"/>
      <c r="MS89" s="16"/>
      <c r="MT89" s="16"/>
      <c r="MU89" s="16"/>
      <c r="MV89" s="16"/>
      <c r="MW89" s="16"/>
      <c r="MX89" s="16"/>
      <c r="MY89" s="16"/>
      <c r="MZ89" s="16"/>
      <c r="NA89" s="16"/>
      <c r="NB89" s="16"/>
      <c r="NC89" s="16"/>
      <c r="ND89" s="16"/>
      <c r="NE89" s="16"/>
      <c r="NF89" s="16"/>
      <c r="NG89" s="16"/>
      <c r="NH89" s="16"/>
      <c r="NI89" s="16"/>
      <c r="NJ89" s="16"/>
      <c r="NK89" s="16"/>
      <c r="NL89" s="16"/>
      <c r="NM89" s="16"/>
      <c r="NN89" s="16"/>
      <c r="NO89" s="16"/>
      <c r="NP89" s="16"/>
      <c r="NQ89" s="16"/>
      <c r="NR89" s="16"/>
      <c r="NS89" s="16"/>
      <c r="NT89" s="16"/>
      <c r="NU89" s="16"/>
      <c r="NV89" s="16"/>
      <c r="NW89" s="16"/>
      <c r="NX89" s="16"/>
      <c r="NY89" s="16"/>
      <c r="NZ89" s="16"/>
      <c r="OA89" s="16"/>
      <c r="OB89" s="16"/>
      <c r="OC89" s="16"/>
      <c r="OD89" s="16"/>
      <c r="OE89" s="16"/>
      <c r="OF89" s="16"/>
      <c r="OG89" s="16"/>
      <c r="OH89" s="16"/>
      <c r="OI89" s="16"/>
      <c r="OJ89" s="16"/>
      <c r="OK89" s="16"/>
      <c r="OL89" s="16"/>
      <c r="OM89" s="16"/>
      <c r="ON89" s="16"/>
      <c r="OO89" s="16"/>
      <c r="OP89" s="16"/>
      <c r="OQ89" s="16"/>
      <c r="OR89" s="16"/>
      <c r="OS89" s="16"/>
      <c r="OT89" s="16"/>
      <c r="OU89" s="16"/>
      <c r="OV89" s="16"/>
      <c r="OW89" s="16"/>
      <c r="OX89" s="16"/>
      <c r="OY89" s="16"/>
      <c r="OZ89" s="16"/>
      <c r="PA89" s="16"/>
    </row>
    <row r="90" spans="7:417" ht="18">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c r="HT90" s="16"/>
      <c r="HU90" s="16"/>
      <c r="HV90" s="16"/>
      <c r="HW90" s="16"/>
      <c r="HX90" s="16"/>
      <c r="HY90" s="16"/>
      <c r="HZ90" s="16"/>
      <c r="IA90" s="16"/>
      <c r="IB90" s="16"/>
      <c r="IC90" s="16"/>
      <c r="ID90" s="16"/>
      <c r="IE90" s="16"/>
      <c r="IF90" s="16"/>
      <c r="IG90" s="16"/>
      <c r="IH90" s="16"/>
      <c r="II90" s="16"/>
      <c r="IJ90" s="16"/>
      <c r="IK90" s="16"/>
      <c r="IL90" s="16"/>
      <c r="IM90" s="16"/>
      <c r="IN90" s="16"/>
      <c r="IO90" s="16"/>
      <c r="IP90" s="16"/>
      <c r="IQ90" s="16"/>
      <c r="IR90" s="16"/>
      <c r="IS90" s="16"/>
      <c r="IT90" s="16"/>
      <c r="IU90" s="16"/>
      <c r="IV90" s="16"/>
      <c r="IW90" s="16"/>
      <c r="IX90" s="16"/>
      <c r="IY90" s="16"/>
      <c r="IZ90" s="16"/>
      <c r="JA90" s="16"/>
      <c r="JB90" s="16"/>
      <c r="JC90" s="16"/>
      <c r="JD90" s="16"/>
      <c r="JE90" s="16"/>
      <c r="JF90" s="16"/>
      <c r="JG90" s="16"/>
      <c r="JH90" s="16"/>
      <c r="JI90" s="16"/>
      <c r="JJ90" s="16"/>
      <c r="JK90" s="16"/>
      <c r="JL90" s="16"/>
      <c r="JM90" s="16"/>
      <c r="JN90" s="16"/>
      <c r="JO90" s="16"/>
      <c r="JP90" s="16"/>
      <c r="JQ90" s="16"/>
      <c r="JR90" s="16"/>
      <c r="JS90" s="16"/>
      <c r="JT90" s="16"/>
      <c r="JU90" s="16"/>
      <c r="JV90" s="16"/>
      <c r="JW90" s="16"/>
      <c r="JX90" s="16"/>
      <c r="JY90" s="16"/>
      <c r="JZ90" s="16"/>
      <c r="KA90" s="16"/>
      <c r="KB90" s="16"/>
      <c r="KC90" s="16"/>
      <c r="KD90" s="16"/>
      <c r="KE90" s="16"/>
      <c r="KF90" s="16"/>
      <c r="KG90" s="16"/>
      <c r="KH90" s="16"/>
      <c r="KI90" s="16"/>
      <c r="KJ90" s="16"/>
      <c r="KK90" s="16"/>
      <c r="KL90" s="16"/>
      <c r="KM90" s="16"/>
      <c r="KN90" s="16"/>
      <c r="KO90" s="16"/>
      <c r="KP90" s="16"/>
      <c r="KQ90" s="16"/>
      <c r="KR90" s="16"/>
      <c r="KS90" s="16"/>
      <c r="KT90" s="16"/>
      <c r="KU90" s="16"/>
      <c r="KV90" s="16"/>
      <c r="KW90" s="16"/>
      <c r="KX90" s="16"/>
      <c r="KY90" s="16"/>
      <c r="KZ90" s="16"/>
      <c r="LA90" s="16"/>
      <c r="LB90" s="16"/>
      <c r="LC90" s="16"/>
      <c r="LD90" s="16"/>
      <c r="LE90" s="16"/>
      <c r="LF90" s="16"/>
      <c r="LG90" s="16"/>
      <c r="LH90" s="16"/>
      <c r="LI90" s="16"/>
      <c r="LJ90" s="16"/>
      <c r="LK90" s="16"/>
      <c r="LL90" s="16"/>
      <c r="LM90" s="16"/>
      <c r="LN90" s="16"/>
      <c r="LO90" s="16"/>
      <c r="LP90" s="16"/>
      <c r="LQ90" s="16"/>
      <c r="LR90" s="16"/>
      <c r="LS90" s="16"/>
      <c r="LT90" s="16"/>
      <c r="LU90" s="16"/>
      <c r="LV90" s="16"/>
      <c r="LW90" s="16"/>
      <c r="LX90" s="16"/>
      <c r="LY90" s="16"/>
      <c r="LZ90" s="16"/>
      <c r="MA90" s="16"/>
      <c r="MB90" s="16"/>
      <c r="MC90" s="16"/>
      <c r="MD90" s="16"/>
      <c r="ME90" s="16"/>
      <c r="MF90" s="16"/>
      <c r="MG90" s="16"/>
      <c r="MH90" s="16"/>
      <c r="MI90" s="16"/>
      <c r="MJ90" s="16"/>
      <c r="MK90" s="16"/>
      <c r="ML90" s="16"/>
      <c r="MM90" s="16"/>
      <c r="MN90" s="16"/>
      <c r="MO90" s="16"/>
      <c r="MP90" s="16"/>
      <c r="MQ90" s="16"/>
      <c r="MR90" s="16"/>
      <c r="MS90" s="16"/>
      <c r="MT90" s="16"/>
      <c r="MU90" s="16"/>
      <c r="MV90" s="16"/>
      <c r="MW90" s="16"/>
      <c r="MX90" s="16"/>
      <c r="MY90" s="16"/>
      <c r="MZ90" s="16"/>
      <c r="NA90" s="16"/>
      <c r="NB90" s="16"/>
      <c r="NC90" s="16"/>
      <c r="ND90" s="16"/>
      <c r="NE90" s="16"/>
      <c r="NF90" s="16"/>
      <c r="NG90" s="16"/>
      <c r="NH90" s="16"/>
      <c r="NI90" s="16"/>
      <c r="NJ90" s="16"/>
      <c r="NK90" s="16"/>
      <c r="NL90" s="16"/>
      <c r="NM90" s="16"/>
      <c r="NN90" s="16"/>
      <c r="NO90" s="16"/>
      <c r="NP90" s="16"/>
      <c r="NQ90" s="16"/>
      <c r="NR90" s="16"/>
      <c r="NS90" s="16"/>
      <c r="NT90" s="16"/>
      <c r="NU90" s="16"/>
      <c r="NV90" s="16"/>
      <c r="NW90" s="16"/>
      <c r="NX90" s="16"/>
      <c r="NY90" s="16"/>
      <c r="NZ90" s="16"/>
      <c r="OA90" s="16"/>
      <c r="OB90" s="16"/>
      <c r="OC90" s="16"/>
      <c r="OD90" s="16"/>
      <c r="OE90" s="16"/>
      <c r="OF90" s="16"/>
      <c r="OG90" s="16"/>
      <c r="OH90" s="16"/>
      <c r="OI90" s="16"/>
      <c r="OJ90" s="16"/>
      <c r="OK90" s="16"/>
      <c r="OL90" s="16"/>
      <c r="OM90" s="16"/>
      <c r="ON90" s="16"/>
      <c r="OO90" s="16"/>
      <c r="OP90" s="16"/>
      <c r="OQ90" s="16"/>
      <c r="OR90" s="16"/>
      <c r="OS90" s="16"/>
      <c r="OT90" s="16"/>
      <c r="OU90" s="16"/>
      <c r="OV90" s="16"/>
      <c r="OW90" s="16"/>
      <c r="OX90" s="16"/>
      <c r="OY90" s="16"/>
      <c r="OZ90" s="16"/>
      <c r="PA90" s="16"/>
    </row>
    <row r="91" spans="7:417" ht="18">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c r="IN91" s="16"/>
      <c r="IO91" s="16"/>
      <c r="IP91" s="16"/>
      <c r="IQ91" s="16"/>
      <c r="IR91" s="16"/>
      <c r="IS91" s="16"/>
      <c r="IT91" s="16"/>
      <c r="IU91" s="16"/>
      <c r="IV91" s="16"/>
      <c r="IW91" s="16"/>
      <c r="IX91" s="16"/>
      <c r="IY91" s="16"/>
      <c r="IZ91" s="16"/>
      <c r="JA91" s="16"/>
      <c r="JB91" s="16"/>
      <c r="JC91" s="16"/>
      <c r="JD91" s="16"/>
      <c r="JE91" s="16"/>
      <c r="JF91" s="16"/>
      <c r="JG91" s="16"/>
      <c r="JH91" s="16"/>
      <c r="JI91" s="16"/>
      <c r="JJ91" s="16"/>
      <c r="JK91" s="16"/>
      <c r="JL91" s="16"/>
      <c r="JM91" s="16"/>
      <c r="JN91" s="16"/>
      <c r="JO91" s="16"/>
      <c r="JP91" s="16"/>
      <c r="JQ91" s="16"/>
      <c r="JR91" s="16"/>
      <c r="JS91" s="16"/>
      <c r="JT91" s="16"/>
      <c r="JU91" s="16"/>
      <c r="JV91" s="16"/>
      <c r="JW91" s="16"/>
      <c r="JX91" s="16"/>
      <c r="JY91" s="16"/>
      <c r="JZ91" s="16"/>
      <c r="KA91" s="16"/>
      <c r="KB91" s="16"/>
      <c r="KC91" s="16"/>
      <c r="KD91" s="16"/>
      <c r="KE91" s="16"/>
      <c r="KF91" s="16"/>
      <c r="KG91" s="16"/>
      <c r="KH91" s="16"/>
      <c r="KI91" s="16"/>
      <c r="KJ91" s="16"/>
      <c r="KK91" s="16"/>
      <c r="KL91" s="16"/>
      <c r="KM91" s="16"/>
      <c r="KN91" s="16"/>
      <c r="KO91" s="16"/>
      <c r="KP91" s="16"/>
      <c r="KQ91" s="16"/>
      <c r="KR91" s="16"/>
      <c r="KS91" s="16"/>
      <c r="KT91" s="16"/>
      <c r="KU91" s="16"/>
      <c r="KV91" s="16"/>
      <c r="KW91" s="16"/>
      <c r="KX91" s="16"/>
      <c r="KY91" s="16"/>
      <c r="KZ91" s="16"/>
      <c r="LA91" s="16"/>
      <c r="LB91" s="16"/>
      <c r="LC91" s="16"/>
      <c r="LD91" s="16"/>
      <c r="LE91" s="16"/>
      <c r="LF91" s="16"/>
      <c r="LG91" s="16"/>
      <c r="LH91" s="16"/>
      <c r="LI91" s="16"/>
      <c r="LJ91" s="16"/>
      <c r="LK91" s="16"/>
      <c r="LL91" s="16"/>
      <c r="LM91" s="16"/>
      <c r="LN91" s="16"/>
      <c r="LO91" s="16"/>
      <c r="LP91" s="16"/>
      <c r="LQ91" s="16"/>
      <c r="LR91" s="16"/>
      <c r="LS91" s="16"/>
      <c r="LT91" s="16"/>
      <c r="LU91" s="16"/>
      <c r="LV91" s="16"/>
      <c r="LW91" s="16"/>
      <c r="LX91" s="16"/>
      <c r="LY91" s="16"/>
      <c r="LZ91" s="16"/>
      <c r="MA91" s="16"/>
      <c r="MB91" s="16"/>
      <c r="MC91" s="16"/>
      <c r="MD91" s="16"/>
      <c r="ME91" s="16"/>
      <c r="MF91" s="16"/>
      <c r="MG91" s="16"/>
      <c r="MH91" s="16"/>
      <c r="MI91" s="16"/>
      <c r="MJ91" s="16"/>
      <c r="MK91" s="16"/>
      <c r="ML91" s="16"/>
      <c r="MM91" s="16"/>
      <c r="MN91" s="16"/>
      <c r="MO91" s="16"/>
      <c r="MP91" s="16"/>
      <c r="MQ91" s="16"/>
      <c r="MR91" s="16"/>
      <c r="MS91" s="16"/>
      <c r="MT91" s="16"/>
      <c r="MU91" s="16"/>
      <c r="MV91" s="16"/>
      <c r="MW91" s="16"/>
      <c r="MX91" s="16"/>
      <c r="MY91" s="16"/>
      <c r="MZ91" s="16"/>
      <c r="NA91" s="16"/>
      <c r="NB91" s="16"/>
      <c r="NC91" s="16"/>
      <c r="ND91" s="16"/>
      <c r="NE91" s="16"/>
      <c r="NF91" s="16"/>
      <c r="NG91" s="16"/>
      <c r="NH91" s="16"/>
      <c r="NI91" s="16"/>
      <c r="NJ91" s="16"/>
      <c r="NK91" s="16"/>
      <c r="NL91" s="16"/>
      <c r="NM91" s="16"/>
      <c r="NN91" s="16"/>
      <c r="NO91" s="16"/>
      <c r="NP91" s="16"/>
      <c r="NQ91" s="16"/>
      <c r="NR91" s="16"/>
      <c r="NS91" s="16"/>
      <c r="NT91" s="16"/>
      <c r="NU91" s="16"/>
      <c r="NV91" s="16"/>
      <c r="NW91" s="16"/>
      <c r="NX91" s="16"/>
      <c r="NY91" s="16"/>
      <c r="NZ91" s="16"/>
      <c r="OA91" s="16"/>
      <c r="OB91" s="16"/>
      <c r="OC91" s="16"/>
      <c r="OD91" s="16"/>
      <c r="OE91" s="16"/>
      <c r="OF91" s="16"/>
      <c r="OG91" s="16"/>
      <c r="OH91" s="16"/>
      <c r="OI91" s="16"/>
      <c r="OJ91" s="16"/>
      <c r="OK91" s="16"/>
      <c r="OL91" s="16"/>
      <c r="OM91" s="16"/>
      <c r="ON91" s="16"/>
      <c r="OO91" s="16"/>
      <c r="OP91" s="16"/>
      <c r="OQ91" s="16"/>
      <c r="OR91" s="16"/>
      <c r="OS91" s="16"/>
      <c r="OT91" s="16"/>
      <c r="OU91" s="16"/>
      <c r="OV91" s="16"/>
      <c r="OW91" s="16"/>
      <c r="OX91" s="16"/>
      <c r="OY91" s="16"/>
      <c r="OZ91" s="16"/>
      <c r="PA91" s="16"/>
    </row>
    <row r="92" spans="7:417" ht="18">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16"/>
      <c r="IS92" s="16"/>
      <c r="IT92" s="16"/>
      <c r="IU92" s="16"/>
      <c r="IV92" s="16"/>
      <c r="IW92" s="16"/>
      <c r="IX92" s="16"/>
      <c r="IY92" s="16"/>
      <c r="IZ92" s="16"/>
      <c r="JA92" s="16"/>
      <c r="JB92" s="16"/>
      <c r="JC92" s="16"/>
      <c r="JD92" s="16"/>
      <c r="JE92" s="16"/>
      <c r="JF92" s="16"/>
      <c r="JG92" s="16"/>
      <c r="JH92" s="16"/>
      <c r="JI92" s="16"/>
      <c r="JJ92" s="16"/>
      <c r="JK92" s="16"/>
      <c r="JL92" s="16"/>
      <c r="JM92" s="16"/>
      <c r="JN92" s="16"/>
      <c r="JO92" s="16"/>
      <c r="JP92" s="16"/>
      <c r="JQ92" s="16"/>
      <c r="JR92" s="16"/>
      <c r="JS92" s="16"/>
      <c r="JT92" s="16"/>
      <c r="JU92" s="16"/>
      <c r="JV92" s="16"/>
      <c r="JW92" s="16"/>
      <c r="JX92" s="16"/>
      <c r="JY92" s="16"/>
      <c r="JZ92" s="16"/>
      <c r="KA92" s="16"/>
      <c r="KB92" s="16"/>
      <c r="KC92" s="16"/>
      <c r="KD92" s="16"/>
      <c r="KE92" s="16"/>
      <c r="KF92" s="16"/>
      <c r="KG92" s="16"/>
      <c r="KH92" s="16"/>
      <c r="KI92" s="16"/>
      <c r="KJ92" s="16"/>
      <c r="KK92" s="16"/>
      <c r="KL92" s="16"/>
      <c r="KM92" s="16"/>
      <c r="KN92" s="16"/>
      <c r="KO92" s="16"/>
      <c r="KP92" s="16"/>
      <c r="KQ92" s="16"/>
      <c r="KR92" s="16"/>
      <c r="KS92" s="16"/>
      <c r="KT92" s="16"/>
      <c r="KU92" s="16"/>
      <c r="KV92" s="16"/>
      <c r="KW92" s="16"/>
      <c r="KX92" s="16"/>
      <c r="KY92" s="16"/>
      <c r="KZ92" s="16"/>
      <c r="LA92" s="16"/>
      <c r="LB92" s="16"/>
      <c r="LC92" s="16"/>
      <c r="LD92" s="16"/>
      <c r="LE92" s="16"/>
      <c r="LF92" s="16"/>
      <c r="LG92" s="16"/>
      <c r="LH92" s="16"/>
      <c r="LI92" s="16"/>
      <c r="LJ92" s="16"/>
      <c r="LK92" s="16"/>
      <c r="LL92" s="16"/>
      <c r="LM92" s="16"/>
      <c r="LN92" s="16"/>
      <c r="LO92" s="16"/>
      <c r="LP92" s="16"/>
      <c r="LQ92" s="16"/>
      <c r="LR92" s="16"/>
      <c r="LS92" s="16"/>
      <c r="LT92" s="16"/>
      <c r="LU92" s="16"/>
      <c r="LV92" s="16"/>
      <c r="LW92" s="16"/>
      <c r="LX92" s="16"/>
      <c r="LY92" s="16"/>
      <c r="LZ92" s="16"/>
      <c r="MA92" s="16"/>
      <c r="MB92" s="16"/>
      <c r="MC92" s="16"/>
      <c r="MD92" s="16"/>
      <c r="ME92" s="16"/>
      <c r="MF92" s="16"/>
      <c r="MG92" s="16"/>
      <c r="MH92" s="16"/>
      <c r="MI92" s="16"/>
      <c r="MJ92" s="16"/>
      <c r="MK92" s="16"/>
      <c r="ML92" s="16"/>
      <c r="MM92" s="16"/>
      <c r="MN92" s="16"/>
      <c r="MO92" s="16"/>
      <c r="MP92" s="16"/>
      <c r="MQ92" s="16"/>
      <c r="MR92" s="16"/>
      <c r="MS92" s="16"/>
      <c r="MT92" s="16"/>
      <c r="MU92" s="16"/>
      <c r="MV92" s="16"/>
      <c r="MW92" s="16"/>
      <c r="MX92" s="16"/>
      <c r="MY92" s="16"/>
      <c r="MZ92" s="16"/>
      <c r="NA92" s="16"/>
      <c r="NB92" s="16"/>
      <c r="NC92" s="16"/>
      <c r="ND92" s="16"/>
      <c r="NE92" s="16"/>
      <c r="NF92" s="16"/>
      <c r="NG92" s="16"/>
      <c r="NH92" s="16"/>
      <c r="NI92" s="16"/>
      <c r="NJ92" s="16"/>
      <c r="NK92" s="16"/>
      <c r="NL92" s="16"/>
      <c r="NM92" s="16"/>
      <c r="NN92" s="16"/>
      <c r="NO92" s="16"/>
      <c r="NP92" s="16"/>
      <c r="NQ92" s="16"/>
      <c r="NR92" s="16"/>
      <c r="NS92" s="16"/>
      <c r="NT92" s="16"/>
      <c r="NU92" s="16"/>
      <c r="NV92" s="16"/>
      <c r="NW92" s="16"/>
      <c r="NX92" s="16"/>
      <c r="NY92" s="16"/>
      <c r="NZ92" s="16"/>
      <c r="OA92" s="16"/>
      <c r="OB92" s="16"/>
      <c r="OC92" s="16"/>
      <c r="OD92" s="16"/>
      <c r="OE92" s="16"/>
      <c r="OF92" s="16"/>
      <c r="OG92" s="16"/>
      <c r="OH92" s="16"/>
      <c r="OI92" s="16"/>
      <c r="OJ92" s="16"/>
      <c r="OK92" s="16"/>
      <c r="OL92" s="16"/>
      <c r="OM92" s="16"/>
      <c r="ON92" s="16"/>
      <c r="OO92" s="16"/>
      <c r="OP92" s="16"/>
      <c r="OQ92" s="16"/>
      <c r="OR92" s="16"/>
      <c r="OS92" s="16"/>
      <c r="OT92" s="16"/>
      <c r="OU92" s="16"/>
      <c r="OV92" s="16"/>
      <c r="OW92" s="16"/>
      <c r="OX92" s="16"/>
      <c r="OY92" s="16"/>
      <c r="OZ92" s="16"/>
      <c r="PA92" s="16"/>
    </row>
    <row r="93" spans="7:417" ht="18">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c r="IB93" s="16"/>
      <c r="IC93" s="16"/>
      <c r="ID93" s="16"/>
      <c r="IE93" s="16"/>
      <c r="IF93" s="16"/>
      <c r="IG93" s="16"/>
      <c r="IH93" s="16"/>
      <c r="II93" s="16"/>
      <c r="IJ93" s="16"/>
      <c r="IK93" s="16"/>
      <c r="IL93" s="16"/>
      <c r="IM93" s="16"/>
      <c r="IN93" s="16"/>
      <c r="IO93" s="16"/>
      <c r="IP93" s="16"/>
      <c r="IQ93" s="16"/>
      <c r="IR93" s="16"/>
      <c r="IS93" s="16"/>
      <c r="IT93" s="16"/>
      <c r="IU93" s="16"/>
      <c r="IV93" s="16"/>
      <c r="IW93" s="16"/>
      <c r="IX93" s="16"/>
      <c r="IY93" s="16"/>
      <c r="IZ93" s="16"/>
      <c r="JA93" s="16"/>
      <c r="JB93" s="16"/>
      <c r="JC93" s="16"/>
      <c r="JD93" s="16"/>
      <c r="JE93" s="16"/>
      <c r="JF93" s="16"/>
      <c r="JG93" s="16"/>
      <c r="JH93" s="16"/>
      <c r="JI93" s="16"/>
      <c r="JJ93" s="16"/>
      <c r="JK93" s="16"/>
      <c r="JL93" s="16"/>
      <c r="JM93" s="16"/>
      <c r="JN93" s="16"/>
      <c r="JO93" s="16"/>
      <c r="JP93" s="16"/>
      <c r="JQ93" s="16"/>
      <c r="JR93" s="16"/>
      <c r="JS93" s="16"/>
      <c r="JT93" s="16"/>
      <c r="JU93" s="16"/>
      <c r="JV93" s="16"/>
      <c r="JW93" s="16"/>
      <c r="JX93" s="16"/>
      <c r="JY93" s="16"/>
      <c r="JZ93" s="16"/>
      <c r="KA93" s="16"/>
      <c r="KB93" s="16"/>
      <c r="KC93" s="16"/>
      <c r="KD93" s="16"/>
      <c r="KE93" s="16"/>
      <c r="KF93" s="16"/>
      <c r="KG93" s="16"/>
      <c r="KH93" s="16"/>
      <c r="KI93" s="16"/>
      <c r="KJ93" s="16"/>
      <c r="KK93" s="16"/>
      <c r="KL93" s="16"/>
      <c r="KM93" s="16"/>
      <c r="KN93" s="16"/>
      <c r="KO93" s="16"/>
      <c r="KP93" s="16"/>
      <c r="KQ93" s="16"/>
      <c r="KR93" s="16"/>
      <c r="KS93" s="16"/>
      <c r="KT93" s="16"/>
      <c r="KU93" s="16"/>
      <c r="KV93" s="16"/>
      <c r="KW93" s="16"/>
      <c r="KX93" s="16"/>
      <c r="KY93" s="16"/>
      <c r="KZ93" s="16"/>
      <c r="LA93" s="16"/>
      <c r="LB93" s="16"/>
      <c r="LC93" s="16"/>
      <c r="LD93" s="16"/>
      <c r="LE93" s="16"/>
      <c r="LF93" s="16"/>
      <c r="LG93" s="16"/>
      <c r="LH93" s="16"/>
      <c r="LI93" s="16"/>
      <c r="LJ93" s="16"/>
      <c r="LK93" s="16"/>
      <c r="LL93" s="16"/>
      <c r="LM93" s="16"/>
      <c r="LN93" s="16"/>
      <c r="LO93" s="16"/>
      <c r="LP93" s="16"/>
      <c r="LQ93" s="16"/>
      <c r="LR93" s="16"/>
      <c r="LS93" s="16"/>
      <c r="LT93" s="16"/>
      <c r="LU93" s="16"/>
      <c r="LV93" s="16"/>
      <c r="LW93" s="16"/>
      <c r="LX93" s="16"/>
      <c r="LY93" s="16"/>
      <c r="LZ93" s="16"/>
      <c r="MA93" s="16"/>
      <c r="MB93" s="16"/>
      <c r="MC93" s="16"/>
      <c r="MD93" s="16"/>
      <c r="ME93" s="16"/>
      <c r="MF93" s="16"/>
      <c r="MG93" s="16"/>
      <c r="MH93" s="16"/>
      <c r="MI93" s="16"/>
      <c r="MJ93" s="16"/>
      <c r="MK93" s="16"/>
      <c r="ML93" s="16"/>
      <c r="MM93" s="16"/>
      <c r="MN93" s="16"/>
      <c r="MO93" s="16"/>
      <c r="MP93" s="16"/>
      <c r="MQ93" s="16"/>
      <c r="MR93" s="16"/>
      <c r="MS93" s="16"/>
      <c r="MT93" s="16"/>
      <c r="MU93" s="16"/>
      <c r="MV93" s="16"/>
      <c r="MW93" s="16"/>
      <c r="MX93" s="16"/>
      <c r="MY93" s="16"/>
      <c r="MZ93" s="16"/>
      <c r="NA93" s="16"/>
      <c r="NB93" s="16"/>
      <c r="NC93" s="16"/>
      <c r="ND93" s="16"/>
      <c r="NE93" s="16"/>
      <c r="NF93" s="16"/>
      <c r="NG93" s="16"/>
      <c r="NH93" s="16"/>
      <c r="NI93" s="16"/>
      <c r="NJ93" s="16"/>
      <c r="NK93" s="16"/>
      <c r="NL93" s="16"/>
      <c r="NM93" s="16"/>
      <c r="NN93" s="16"/>
      <c r="NO93" s="16"/>
      <c r="NP93" s="16"/>
      <c r="NQ93" s="16"/>
      <c r="NR93" s="16"/>
      <c r="NS93" s="16"/>
      <c r="NT93" s="16"/>
      <c r="NU93" s="16"/>
      <c r="NV93" s="16"/>
      <c r="NW93" s="16"/>
      <c r="NX93" s="16"/>
      <c r="NY93" s="16"/>
      <c r="NZ93" s="16"/>
      <c r="OA93" s="16"/>
      <c r="OB93" s="16"/>
      <c r="OC93" s="16"/>
      <c r="OD93" s="16"/>
      <c r="OE93" s="16"/>
      <c r="OF93" s="16"/>
      <c r="OG93" s="16"/>
      <c r="OH93" s="16"/>
      <c r="OI93" s="16"/>
      <c r="OJ93" s="16"/>
      <c r="OK93" s="16"/>
      <c r="OL93" s="16"/>
      <c r="OM93" s="16"/>
      <c r="ON93" s="16"/>
      <c r="OO93" s="16"/>
      <c r="OP93" s="16"/>
      <c r="OQ93" s="16"/>
      <c r="OR93" s="16"/>
      <c r="OS93" s="16"/>
      <c r="OT93" s="16"/>
      <c r="OU93" s="16"/>
      <c r="OV93" s="16"/>
      <c r="OW93" s="16"/>
      <c r="OX93" s="16"/>
      <c r="OY93" s="16"/>
      <c r="OZ93" s="16"/>
      <c r="PA93" s="16"/>
    </row>
    <row r="94" spans="7:417" ht="18">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c r="IC94" s="16"/>
      <c r="ID94" s="16"/>
      <c r="IE94" s="16"/>
      <c r="IF94" s="16"/>
      <c r="IG94" s="16"/>
      <c r="IH94" s="16"/>
      <c r="II94" s="16"/>
      <c r="IJ94" s="16"/>
      <c r="IK94" s="16"/>
      <c r="IL94" s="16"/>
      <c r="IM94" s="16"/>
      <c r="IN94" s="16"/>
      <c r="IO94" s="16"/>
      <c r="IP94" s="16"/>
      <c r="IQ94" s="16"/>
      <c r="IR94" s="16"/>
      <c r="IS94" s="16"/>
      <c r="IT94" s="16"/>
      <c r="IU94" s="16"/>
      <c r="IV94" s="16"/>
      <c r="IW94" s="16"/>
      <c r="IX94" s="16"/>
      <c r="IY94" s="16"/>
      <c r="IZ94" s="16"/>
      <c r="JA94" s="16"/>
      <c r="JB94" s="16"/>
      <c r="JC94" s="16"/>
      <c r="JD94" s="16"/>
      <c r="JE94" s="16"/>
      <c r="JF94" s="16"/>
      <c r="JG94" s="16"/>
      <c r="JH94" s="16"/>
      <c r="JI94" s="16"/>
      <c r="JJ94" s="16"/>
      <c r="JK94" s="16"/>
      <c r="JL94" s="16"/>
      <c r="JM94" s="16"/>
      <c r="JN94" s="16"/>
      <c r="JO94" s="16"/>
      <c r="JP94" s="16"/>
      <c r="JQ94" s="16"/>
      <c r="JR94" s="16"/>
      <c r="JS94" s="16"/>
      <c r="JT94" s="16"/>
      <c r="JU94" s="16"/>
      <c r="JV94" s="16"/>
      <c r="JW94" s="16"/>
      <c r="JX94" s="16"/>
      <c r="JY94" s="16"/>
      <c r="JZ94" s="16"/>
      <c r="KA94" s="16"/>
      <c r="KB94" s="16"/>
      <c r="KC94" s="16"/>
      <c r="KD94" s="16"/>
      <c r="KE94" s="16"/>
      <c r="KF94" s="16"/>
      <c r="KG94" s="16"/>
      <c r="KH94" s="16"/>
      <c r="KI94" s="16"/>
      <c r="KJ94" s="16"/>
      <c r="KK94" s="16"/>
      <c r="KL94" s="16"/>
      <c r="KM94" s="16"/>
      <c r="KN94" s="16"/>
      <c r="KO94" s="16"/>
      <c r="KP94" s="16"/>
      <c r="KQ94" s="16"/>
      <c r="KR94" s="16"/>
      <c r="KS94" s="16"/>
      <c r="KT94" s="16"/>
      <c r="KU94" s="16"/>
      <c r="KV94" s="16"/>
      <c r="KW94" s="16"/>
      <c r="KX94" s="16"/>
      <c r="KY94" s="16"/>
      <c r="KZ94" s="16"/>
      <c r="LA94" s="16"/>
      <c r="LB94" s="16"/>
      <c r="LC94" s="16"/>
      <c r="LD94" s="16"/>
      <c r="LE94" s="16"/>
      <c r="LF94" s="16"/>
      <c r="LG94" s="16"/>
      <c r="LH94" s="16"/>
      <c r="LI94" s="16"/>
      <c r="LJ94" s="16"/>
      <c r="LK94" s="16"/>
      <c r="LL94" s="16"/>
      <c r="LM94" s="16"/>
      <c r="LN94" s="16"/>
      <c r="LO94" s="16"/>
      <c r="LP94" s="16"/>
      <c r="LQ94" s="16"/>
      <c r="LR94" s="16"/>
      <c r="LS94" s="16"/>
      <c r="LT94" s="16"/>
      <c r="LU94" s="16"/>
      <c r="LV94" s="16"/>
      <c r="LW94" s="16"/>
      <c r="LX94" s="16"/>
      <c r="LY94" s="16"/>
      <c r="LZ94" s="16"/>
      <c r="MA94" s="16"/>
      <c r="MB94" s="16"/>
      <c r="MC94" s="16"/>
      <c r="MD94" s="16"/>
      <c r="ME94" s="16"/>
      <c r="MF94" s="16"/>
      <c r="MG94" s="16"/>
      <c r="MH94" s="16"/>
      <c r="MI94" s="16"/>
      <c r="MJ94" s="16"/>
      <c r="MK94" s="16"/>
      <c r="ML94" s="16"/>
      <c r="MM94" s="16"/>
      <c r="MN94" s="16"/>
      <c r="MO94" s="16"/>
      <c r="MP94" s="16"/>
      <c r="MQ94" s="16"/>
      <c r="MR94" s="16"/>
      <c r="MS94" s="16"/>
      <c r="MT94" s="16"/>
      <c r="MU94" s="16"/>
      <c r="MV94" s="16"/>
      <c r="MW94" s="16"/>
      <c r="MX94" s="16"/>
      <c r="MY94" s="16"/>
      <c r="MZ94" s="16"/>
      <c r="NA94" s="16"/>
      <c r="NB94" s="16"/>
      <c r="NC94" s="16"/>
      <c r="ND94" s="16"/>
      <c r="NE94" s="16"/>
      <c r="NF94" s="16"/>
      <c r="NG94" s="16"/>
      <c r="NH94" s="16"/>
      <c r="NI94" s="16"/>
      <c r="NJ94" s="16"/>
      <c r="NK94" s="16"/>
      <c r="NL94" s="16"/>
      <c r="NM94" s="16"/>
      <c r="NN94" s="16"/>
      <c r="NO94" s="16"/>
      <c r="NP94" s="16"/>
      <c r="NQ94" s="16"/>
      <c r="NR94" s="16"/>
      <c r="NS94" s="16"/>
      <c r="NT94" s="16"/>
      <c r="NU94" s="16"/>
      <c r="NV94" s="16"/>
      <c r="NW94" s="16"/>
      <c r="NX94" s="16"/>
      <c r="NY94" s="16"/>
      <c r="NZ94" s="16"/>
      <c r="OA94" s="16"/>
      <c r="OB94" s="16"/>
      <c r="OC94" s="16"/>
      <c r="OD94" s="16"/>
      <c r="OE94" s="16"/>
      <c r="OF94" s="16"/>
      <c r="OG94" s="16"/>
      <c r="OH94" s="16"/>
      <c r="OI94" s="16"/>
      <c r="OJ94" s="16"/>
      <c r="OK94" s="16"/>
      <c r="OL94" s="16"/>
      <c r="OM94" s="16"/>
      <c r="ON94" s="16"/>
      <c r="OO94" s="16"/>
      <c r="OP94" s="16"/>
      <c r="OQ94" s="16"/>
      <c r="OR94" s="16"/>
      <c r="OS94" s="16"/>
      <c r="OT94" s="16"/>
      <c r="OU94" s="16"/>
      <c r="OV94" s="16"/>
      <c r="OW94" s="16"/>
      <c r="OX94" s="16"/>
      <c r="OY94" s="16"/>
      <c r="OZ94" s="16"/>
      <c r="PA94" s="16"/>
    </row>
    <row r="95" spans="7:417" ht="18">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c r="IC95" s="16"/>
      <c r="ID95" s="16"/>
      <c r="IE95" s="16"/>
      <c r="IF95" s="16"/>
      <c r="IG95" s="16"/>
      <c r="IH95" s="16"/>
      <c r="II95" s="16"/>
      <c r="IJ95" s="16"/>
      <c r="IK95" s="16"/>
      <c r="IL95" s="16"/>
      <c r="IM95" s="16"/>
      <c r="IN95" s="16"/>
      <c r="IO95" s="16"/>
      <c r="IP95" s="16"/>
      <c r="IQ95" s="16"/>
      <c r="IR95" s="16"/>
      <c r="IS95" s="16"/>
      <c r="IT95" s="16"/>
      <c r="IU95" s="16"/>
      <c r="IV95" s="16"/>
      <c r="IW95" s="16"/>
      <c r="IX95" s="16"/>
      <c r="IY95" s="16"/>
      <c r="IZ95" s="16"/>
      <c r="JA95" s="16"/>
      <c r="JB95" s="16"/>
      <c r="JC95" s="16"/>
      <c r="JD95" s="16"/>
      <c r="JE95" s="16"/>
      <c r="JF95" s="16"/>
      <c r="JG95" s="16"/>
      <c r="JH95" s="16"/>
      <c r="JI95" s="16"/>
      <c r="JJ95" s="16"/>
      <c r="JK95" s="16"/>
      <c r="JL95" s="16"/>
      <c r="JM95" s="16"/>
      <c r="JN95" s="16"/>
      <c r="JO95" s="16"/>
      <c r="JP95" s="16"/>
      <c r="JQ95" s="16"/>
      <c r="JR95" s="16"/>
      <c r="JS95" s="16"/>
      <c r="JT95" s="16"/>
      <c r="JU95" s="16"/>
      <c r="JV95" s="16"/>
      <c r="JW95" s="16"/>
      <c r="JX95" s="16"/>
      <c r="JY95" s="16"/>
      <c r="JZ95" s="16"/>
      <c r="KA95" s="16"/>
      <c r="KB95" s="16"/>
      <c r="KC95" s="16"/>
      <c r="KD95" s="16"/>
      <c r="KE95" s="16"/>
      <c r="KF95" s="16"/>
      <c r="KG95" s="16"/>
      <c r="KH95" s="16"/>
      <c r="KI95" s="16"/>
      <c r="KJ95" s="16"/>
      <c r="KK95" s="16"/>
      <c r="KL95" s="16"/>
      <c r="KM95" s="16"/>
      <c r="KN95" s="16"/>
      <c r="KO95" s="16"/>
      <c r="KP95" s="16"/>
      <c r="KQ95" s="16"/>
      <c r="KR95" s="16"/>
      <c r="KS95" s="16"/>
      <c r="KT95" s="16"/>
      <c r="KU95" s="16"/>
      <c r="KV95" s="16"/>
      <c r="KW95" s="16"/>
      <c r="KX95" s="16"/>
      <c r="KY95" s="16"/>
      <c r="KZ95" s="16"/>
      <c r="LA95" s="16"/>
      <c r="LB95" s="16"/>
      <c r="LC95" s="16"/>
      <c r="LD95" s="16"/>
      <c r="LE95" s="16"/>
      <c r="LF95" s="16"/>
      <c r="LG95" s="16"/>
      <c r="LH95" s="16"/>
      <c r="LI95" s="16"/>
      <c r="LJ95" s="16"/>
      <c r="LK95" s="16"/>
      <c r="LL95" s="16"/>
      <c r="LM95" s="16"/>
      <c r="LN95" s="16"/>
      <c r="LO95" s="16"/>
      <c r="LP95" s="16"/>
      <c r="LQ95" s="16"/>
      <c r="LR95" s="16"/>
      <c r="LS95" s="16"/>
      <c r="LT95" s="16"/>
      <c r="LU95" s="16"/>
      <c r="LV95" s="16"/>
      <c r="LW95" s="16"/>
      <c r="LX95" s="16"/>
      <c r="LY95" s="16"/>
      <c r="LZ95" s="16"/>
      <c r="MA95" s="16"/>
      <c r="MB95" s="16"/>
      <c r="MC95" s="16"/>
      <c r="MD95" s="16"/>
      <c r="ME95" s="16"/>
      <c r="MF95" s="16"/>
      <c r="MG95" s="16"/>
      <c r="MH95" s="16"/>
      <c r="MI95" s="16"/>
      <c r="MJ95" s="16"/>
      <c r="MK95" s="16"/>
      <c r="ML95" s="16"/>
      <c r="MM95" s="16"/>
      <c r="MN95" s="16"/>
      <c r="MO95" s="16"/>
      <c r="MP95" s="16"/>
      <c r="MQ95" s="16"/>
      <c r="MR95" s="16"/>
      <c r="MS95" s="16"/>
      <c r="MT95" s="16"/>
      <c r="MU95" s="16"/>
      <c r="MV95" s="16"/>
      <c r="MW95" s="16"/>
      <c r="MX95" s="16"/>
      <c r="MY95" s="16"/>
      <c r="MZ95" s="16"/>
      <c r="NA95" s="16"/>
      <c r="NB95" s="16"/>
      <c r="NC95" s="16"/>
      <c r="ND95" s="16"/>
      <c r="NE95" s="16"/>
      <c r="NF95" s="16"/>
      <c r="NG95" s="16"/>
      <c r="NH95" s="16"/>
      <c r="NI95" s="16"/>
      <c r="NJ95" s="16"/>
      <c r="NK95" s="16"/>
      <c r="NL95" s="16"/>
      <c r="NM95" s="16"/>
      <c r="NN95" s="16"/>
      <c r="NO95" s="16"/>
      <c r="NP95" s="16"/>
      <c r="NQ95" s="16"/>
      <c r="NR95" s="16"/>
      <c r="NS95" s="16"/>
      <c r="NT95" s="16"/>
      <c r="NU95" s="16"/>
      <c r="NV95" s="16"/>
      <c r="NW95" s="16"/>
      <c r="NX95" s="16"/>
      <c r="NY95" s="16"/>
      <c r="NZ95" s="16"/>
      <c r="OA95" s="16"/>
      <c r="OB95" s="16"/>
      <c r="OC95" s="16"/>
      <c r="OD95" s="16"/>
      <c r="OE95" s="16"/>
      <c r="OF95" s="16"/>
      <c r="OG95" s="16"/>
      <c r="OH95" s="16"/>
      <c r="OI95" s="16"/>
      <c r="OJ95" s="16"/>
      <c r="OK95" s="16"/>
      <c r="OL95" s="16"/>
      <c r="OM95" s="16"/>
      <c r="ON95" s="16"/>
      <c r="OO95" s="16"/>
      <c r="OP95" s="16"/>
      <c r="OQ95" s="16"/>
      <c r="OR95" s="16"/>
      <c r="OS95" s="16"/>
      <c r="OT95" s="16"/>
      <c r="OU95" s="16"/>
      <c r="OV95" s="16"/>
      <c r="OW95" s="16"/>
      <c r="OX95" s="16"/>
      <c r="OY95" s="16"/>
      <c r="OZ95" s="16"/>
      <c r="PA95" s="16"/>
    </row>
    <row r="96" spans="7:417" ht="18">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c r="IN96" s="16"/>
      <c r="IO96" s="16"/>
      <c r="IP96" s="16"/>
      <c r="IQ96" s="16"/>
      <c r="IR96" s="16"/>
      <c r="IS96" s="16"/>
      <c r="IT96" s="16"/>
      <c r="IU96" s="16"/>
      <c r="IV96" s="16"/>
      <c r="IW96" s="16"/>
      <c r="IX96" s="16"/>
      <c r="IY96" s="16"/>
      <c r="IZ96" s="16"/>
      <c r="JA96" s="16"/>
      <c r="JB96" s="16"/>
      <c r="JC96" s="16"/>
      <c r="JD96" s="16"/>
      <c r="JE96" s="16"/>
      <c r="JF96" s="16"/>
      <c r="JG96" s="16"/>
      <c r="JH96" s="16"/>
      <c r="JI96" s="16"/>
      <c r="JJ96" s="16"/>
      <c r="JK96" s="16"/>
      <c r="JL96" s="16"/>
      <c r="JM96" s="16"/>
      <c r="JN96" s="16"/>
      <c r="JO96" s="16"/>
      <c r="JP96" s="16"/>
      <c r="JQ96" s="16"/>
      <c r="JR96" s="16"/>
      <c r="JS96" s="16"/>
      <c r="JT96" s="16"/>
      <c r="JU96" s="16"/>
      <c r="JV96" s="16"/>
      <c r="JW96" s="16"/>
      <c r="JX96" s="16"/>
      <c r="JY96" s="16"/>
      <c r="JZ96" s="16"/>
      <c r="KA96" s="16"/>
      <c r="KB96" s="16"/>
      <c r="KC96" s="16"/>
      <c r="KD96" s="16"/>
      <c r="KE96" s="16"/>
      <c r="KF96" s="16"/>
      <c r="KG96" s="16"/>
      <c r="KH96" s="16"/>
      <c r="KI96" s="16"/>
      <c r="KJ96" s="16"/>
      <c r="KK96" s="16"/>
      <c r="KL96" s="16"/>
      <c r="KM96" s="16"/>
      <c r="KN96" s="16"/>
      <c r="KO96" s="16"/>
      <c r="KP96" s="16"/>
      <c r="KQ96" s="16"/>
      <c r="KR96" s="16"/>
      <c r="KS96" s="16"/>
      <c r="KT96" s="16"/>
      <c r="KU96" s="16"/>
      <c r="KV96" s="16"/>
      <c r="KW96" s="16"/>
      <c r="KX96" s="16"/>
      <c r="KY96" s="16"/>
      <c r="KZ96" s="16"/>
      <c r="LA96" s="16"/>
      <c r="LB96" s="16"/>
      <c r="LC96" s="16"/>
      <c r="LD96" s="16"/>
      <c r="LE96" s="16"/>
      <c r="LF96" s="16"/>
      <c r="LG96" s="16"/>
      <c r="LH96" s="16"/>
      <c r="LI96" s="16"/>
      <c r="LJ96" s="16"/>
      <c r="LK96" s="16"/>
      <c r="LL96" s="16"/>
      <c r="LM96" s="16"/>
      <c r="LN96" s="16"/>
      <c r="LO96" s="16"/>
      <c r="LP96" s="16"/>
      <c r="LQ96" s="16"/>
      <c r="LR96" s="16"/>
      <c r="LS96" s="16"/>
      <c r="LT96" s="16"/>
      <c r="LU96" s="16"/>
      <c r="LV96" s="16"/>
      <c r="LW96" s="16"/>
      <c r="LX96" s="16"/>
      <c r="LY96" s="16"/>
      <c r="LZ96" s="16"/>
      <c r="MA96" s="16"/>
      <c r="MB96" s="16"/>
      <c r="MC96" s="16"/>
      <c r="MD96" s="16"/>
      <c r="ME96" s="16"/>
      <c r="MF96" s="16"/>
      <c r="MG96" s="16"/>
      <c r="MH96" s="16"/>
      <c r="MI96" s="16"/>
      <c r="MJ96" s="16"/>
      <c r="MK96" s="16"/>
      <c r="ML96" s="16"/>
      <c r="MM96" s="16"/>
      <c r="MN96" s="16"/>
      <c r="MO96" s="16"/>
      <c r="MP96" s="16"/>
      <c r="MQ96" s="16"/>
      <c r="MR96" s="16"/>
      <c r="MS96" s="16"/>
      <c r="MT96" s="16"/>
      <c r="MU96" s="16"/>
      <c r="MV96" s="16"/>
      <c r="MW96" s="16"/>
      <c r="MX96" s="16"/>
      <c r="MY96" s="16"/>
      <c r="MZ96" s="16"/>
      <c r="NA96" s="16"/>
      <c r="NB96" s="16"/>
      <c r="NC96" s="16"/>
      <c r="ND96" s="16"/>
      <c r="NE96" s="16"/>
      <c r="NF96" s="16"/>
      <c r="NG96" s="16"/>
      <c r="NH96" s="16"/>
      <c r="NI96" s="16"/>
      <c r="NJ96" s="16"/>
      <c r="NK96" s="16"/>
      <c r="NL96" s="16"/>
      <c r="NM96" s="16"/>
      <c r="NN96" s="16"/>
      <c r="NO96" s="16"/>
      <c r="NP96" s="16"/>
      <c r="NQ96" s="16"/>
      <c r="NR96" s="16"/>
      <c r="NS96" s="16"/>
      <c r="NT96" s="16"/>
      <c r="NU96" s="16"/>
      <c r="NV96" s="16"/>
      <c r="NW96" s="16"/>
      <c r="NX96" s="16"/>
      <c r="NY96" s="16"/>
      <c r="NZ96" s="16"/>
      <c r="OA96" s="16"/>
      <c r="OB96" s="16"/>
      <c r="OC96" s="16"/>
      <c r="OD96" s="16"/>
      <c r="OE96" s="16"/>
      <c r="OF96" s="16"/>
      <c r="OG96" s="16"/>
      <c r="OH96" s="16"/>
      <c r="OI96" s="16"/>
      <c r="OJ96" s="16"/>
      <c r="OK96" s="16"/>
      <c r="OL96" s="16"/>
      <c r="OM96" s="16"/>
      <c r="ON96" s="16"/>
      <c r="OO96" s="16"/>
      <c r="OP96" s="16"/>
      <c r="OQ96" s="16"/>
      <c r="OR96" s="16"/>
      <c r="OS96" s="16"/>
      <c r="OT96" s="16"/>
      <c r="OU96" s="16"/>
      <c r="OV96" s="16"/>
      <c r="OW96" s="16"/>
      <c r="OX96" s="16"/>
      <c r="OY96" s="16"/>
      <c r="OZ96" s="16"/>
      <c r="PA96" s="16"/>
    </row>
    <row r="97" spans="2:417" ht="18">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c r="IV97" s="16"/>
      <c r="IW97" s="16"/>
      <c r="IX97" s="16"/>
      <c r="IY97" s="16"/>
      <c r="IZ97" s="16"/>
      <c r="JA97" s="16"/>
      <c r="JB97" s="16"/>
      <c r="JC97" s="16"/>
      <c r="JD97" s="16"/>
      <c r="JE97" s="16"/>
      <c r="JF97" s="16"/>
      <c r="JG97" s="16"/>
      <c r="JH97" s="16"/>
      <c r="JI97" s="16"/>
      <c r="JJ97" s="16"/>
      <c r="JK97" s="16"/>
      <c r="JL97" s="16"/>
      <c r="JM97" s="16"/>
      <c r="JN97" s="16"/>
      <c r="JO97" s="16"/>
      <c r="JP97" s="16"/>
      <c r="JQ97" s="16"/>
      <c r="JR97" s="16"/>
      <c r="JS97" s="16"/>
      <c r="JT97" s="16"/>
      <c r="JU97" s="16"/>
      <c r="JV97" s="16"/>
      <c r="JW97" s="16"/>
      <c r="JX97" s="16"/>
      <c r="JY97" s="16"/>
      <c r="JZ97" s="16"/>
      <c r="KA97" s="16"/>
      <c r="KB97" s="16"/>
      <c r="KC97" s="16"/>
      <c r="KD97" s="16"/>
      <c r="KE97" s="16"/>
      <c r="KF97" s="16"/>
      <c r="KG97" s="16"/>
      <c r="KH97" s="16"/>
      <c r="KI97" s="16"/>
      <c r="KJ97" s="16"/>
      <c r="KK97" s="16"/>
      <c r="KL97" s="16"/>
      <c r="KM97" s="16"/>
      <c r="KN97" s="16"/>
      <c r="KO97" s="16"/>
      <c r="KP97" s="16"/>
      <c r="KQ97" s="16"/>
      <c r="KR97" s="16"/>
      <c r="KS97" s="16"/>
      <c r="KT97" s="16"/>
      <c r="KU97" s="16"/>
      <c r="KV97" s="16"/>
      <c r="KW97" s="16"/>
      <c r="KX97" s="16"/>
      <c r="KY97" s="16"/>
      <c r="KZ97" s="16"/>
      <c r="LA97" s="16"/>
      <c r="LB97" s="16"/>
      <c r="LC97" s="16"/>
      <c r="LD97" s="16"/>
      <c r="LE97" s="16"/>
      <c r="LF97" s="16"/>
      <c r="LG97" s="16"/>
      <c r="LH97" s="16"/>
      <c r="LI97" s="16"/>
      <c r="LJ97" s="16"/>
      <c r="LK97" s="16"/>
      <c r="LL97" s="16"/>
      <c r="LM97" s="16"/>
      <c r="LN97" s="16"/>
      <c r="LO97" s="16"/>
      <c r="LP97" s="16"/>
      <c r="LQ97" s="16"/>
      <c r="LR97" s="16"/>
      <c r="LS97" s="16"/>
      <c r="LT97" s="16"/>
      <c r="LU97" s="16"/>
      <c r="LV97" s="16"/>
      <c r="LW97" s="16"/>
      <c r="LX97" s="16"/>
      <c r="LY97" s="16"/>
      <c r="LZ97" s="16"/>
      <c r="MA97" s="16"/>
      <c r="MB97" s="16"/>
      <c r="MC97" s="16"/>
      <c r="MD97" s="16"/>
      <c r="ME97" s="16"/>
      <c r="MF97" s="16"/>
      <c r="MG97" s="16"/>
      <c r="MH97" s="16"/>
      <c r="MI97" s="16"/>
      <c r="MJ97" s="16"/>
      <c r="MK97" s="16"/>
      <c r="ML97" s="16"/>
      <c r="MM97" s="16"/>
      <c r="MN97" s="16"/>
      <c r="MO97" s="16"/>
      <c r="MP97" s="16"/>
      <c r="MQ97" s="16"/>
      <c r="MR97" s="16"/>
      <c r="MS97" s="16"/>
      <c r="MT97" s="16"/>
      <c r="MU97" s="16"/>
      <c r="MV97" s="16"/>
      <c r="MW97" s="16"/>
      <c r="MX97" s="16"/>
      <c r="MY97" s="16"/>
      <c r="MZ97" s="16"/>
      <c r="NA97" s="16"/>
      <c r="NB97" s="16"/>
      <c r="NC97" s="16"/>
      <c r="ND97" s="16"/>
      <c r="NE97" s="16"/>
      <c r="NF97" s="16"/>
      <c r="NG97" s="16"/>
      <c r="NH97" s="16"/>
      <c r="NI97" s="16"/>
      <c r="NJ97" s="16"/>
      <c r="NK97" s="16"/>
      <c r="NL97" s="16"/>
      <c r="NM97" s="16"/>
      <c r="NN97" s="16"/>
      <c r="NO97" s="16"/>
      <c r="NP97" s="16"/>
      <c r="NQ97" s="16"/>
      <c r="NR97" s="16"/>
      <c r="NS97" s="16"/>
      <c r="NT97" s="16"/>
      <c r="NU97" s="16"/>
      <c r="NV97" s="16"/>
      <c r="NW97" s="16"/>
      <c r="NX97" s="16"/>
      <c r="NY97" s="16"/>
      <c r="NZ97" s="16"/>
      <c r="OA97" s="16"/>
      <c r="OB97" s="16"/>
      <c r="OC97" s="16"/>
      <c r="OD97" s="16"/>
      <c r="OE97" s="16"/>
      <c r="OF97" s="16"/>
      <c r="OG97" s="16"/>
      <c r="OH97" s="16"/>
      <c r="OI97" s="16"/>
      <c r="OJ97" s="16"/>
      <c r="OK97" s="16"/>
      <c r="OL97" s="16"/>
      <c r="OM97" s="16"/>
      <c r="ON97" s="16"/>
      <c r="OO97" s="16"/>
      <c r="OP97" s="16"/>
      <c r="OQ97" s="16"/>
      <c r="OR97" s="16"/>
      <c r="OS97" s="16"/>
      <c r="OT97" s="16"/>
      <c r="OU97" s="16"/>
      <c r="OV97" s="16"/>
      <c r="OW97" s="16"/>
      <c r="OX97" s="16"/>
      <c r="OY97" s="16"/>
      <c r="OZ97" s="16"/>
      <c r="PA97" s="16"/>
    </row>
    <row r="98" spans="2:417" ht="18">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c r="IV98" s="16"/>
      <c r="IW98" s="16"/>
      <c r="IX98" s="16"/>
      <c r="IY98" s="16"/>
      <c r="IZ98" s="16"/>
      <c r="JA98" s="16"/>
      <c r="JB98" s="16"/>
      <c r="JC98" s="16"/>
      <c r="JD98" s="16"/>
      <c r="JE98" s="16"/>
      <c r="JF98" s="16"/>
      <c r="JG98" s="16"/>
      <c r="JH98" s="16"/>
      <c r="JI98" s="16"/>
      <c r="JJ98" s="16"/>
      <c r="JK98" s="16"/>
      <c r="JL98" s="16"/>
      <c r="JM98" s="16"/>
      <c r="JN98" s="16"/>
      <c r="JO98" s="16"/>
      <c r="JP98" s="16"/>
      <c r="JQ98" s="16"/>
      <c r="JR98" s="16"/>
      <c r="JS98" s="16"/>
      <c r="JT98" s="16"/>
      <c r="JU98" s="16"/>
      <c r="JV98" s="16"/>
      <c r="JW98" s="16"/>
      <c r="JX98" s="16"/>
      <c r="JY98" s="16"/>
      <c r="JZ98" s="16"/>
      <c r="KA98" s="16"/>
      <c r="KB98" s="16"/>
      <c r="KC98" s="16"/>
      <c r="KD98" s="16"/>
      <c r="KE98" s="16"/>
      <c r="KF98" s="16"/>
      <c r="KG98" s="16"/>
      <c r="KH98" s="16"/>
      <c r="KI98" s="16"/>
      <c r="KJ98" s="16"/>
      <c r="KK98" s="16"/>
      <c r="KL98" s="16"/>
      <c r="KM98" s="16"/>
      <c r="KN98" s="16"/>
      <c r="KO98" s="16"/>
      <c r="KP98" s="16"/>
      <c r="KQ98" s="16"/>
      <c r="KR98" s="16"/>
      <c r="KS98" s="16"/>
      <c r="KT98" s="16"/>
      <c r="KU98" s="16"/>
      <c r="KV98" s="16"/>
      <c r="KW98" s="16"/>
      <c r="KX98" s="16"/>
      <c r="KY98" s="16"/>
      <c r="KZ98" s="16"/>
      <c r="LA98" s="16"/>
      <c r="LB98" s="16"/>
      <c r="LC98" s="16"/>
      <c r="LD98" s="16"/>
      <c r="LE98" s="16"/>
      <c r="LF98" s="16"/>
      <c r="LG98" s="16"/>
      <c r="LH98" s="16"/>
      <c r="LI98" s="16"/>
      <c r="LJ98" s="16"/>
      <c r="LK98" s="16"/>
      <c r="LL98" s="16"/>
      <c r="LM98" s="16"/>
      <c r="LN98" s="16"/>
      <c r="LO98" s="16"/>
      <c r="LP98" s="16"/>
      <c r="LQ98" s="16"/>
      <c r="LR98" s="16"/>
      <c r="LS98" s="16"/>
      <c r="LT98" s="16"/>
      <c r="LU98" s="16"/>
      <c r="LV98" s="16"/>
      <c r="LW98" s="16"/>
      <c r="LX98" s="16"/>
      <c r="LY98" s="16"/>
      <c r="LZ98" s="16"/>
      <c r="MA98" s="16"/>
      <c r="MB98" s="16"/>
      <c r="MC98" s="16"/>
      <c r="MD98" s="16"/>
      <c r="ME98" s="16"/>
      <c r="MF98" s="16"/>
      <c r="MG98" s="16"/>
      <c r="MH98" s="16"/>
      <c r="MI98" s="16"/>
      <c r="MJ98" s="16"/>
      <c r="MK98" s="16"/>
      <c r="ML98" s="16"/>
      <c r="MM98" s="16"/>
      <c r="MN98" s="16"/>
      <c r="MO98" s="16"/>
      <c r="MP98" s="16"/>
      <c r="MQ98" s="16"/>
      <c r="MR98" s="16"/>
      <c r="MS98" s="16"/>
      <c r="MT98" s="16"/>
      <c r="MU98" s="16"/>
      <c r="MV98" s="16"/>
      <c r="MW98" s="16"/>
      <c r="MX98" s="16"/>
      <c r="MY98" s="16"/>
      <c r="MZ98" s="16"/>
      <c r="NA98" s="16"/>
      <c r="NB98" s="16"/>
      <c r="NC98" s="16"/>
      <c r="ND98" s="16"/>
      <c r="NE98" s="16"/>
      <c r="NF98" s="16"/>
      <c r="NG98" s="16"/>
      <c r="NH98" s="16"/>
      <c r="NI98" s="16"/>
      <c r="NJ98" s="16"/>
      <c r="NK98" s="16"/>
      <c r="NL98" s="16"/>
      <c r="NM98" s="16"/>
      <c r="NN98" s="16"/>
      <c r="NO98" s="16"/>
      <c r="NP98" s="16"/>
      <c r="NQ98" s="16"/>
      <c r="NR98" s="16"/>
      <c r="NS98" s="16"/>
      <c r="NT98" s="16"/>
      <c r="NU98" s="16"/>
      <c r="NV98" s="16"/>
      <c r="NW98" s="16"/>
      <c r="NX98" s="16"/>
      <c r="NY98" s="16"/>
      <c r="NZ98" s="16"/>
      <c r="OA98" s="16"/>
      <c r="OB98" s="16"/>
      <c r="OC98" s="16"/>
      <c r="OD98" s="16"/>
      <c r="OE98" s="16"/>
      <c r="OF98" s="16"/>
      <c r="OG98" s="16"/>
      <c r="OH98" s="16"/>
      <c r="OI98" s="16"/>
      <c r="OJ98" s="16"/>
      <c r="OK98" s="16"/>
      <c r="OL98" s="16"/>
      <c r="OM98" s="16"/>
      <c r="ON98" s="16"/>
      <c r="OO98" s="16"/>
      <c r="OP98" s="16"/>
      <c r="OQ98" s="16"/>
      <c r="OR98" s="16"/>
      <c r="OS98" s="16"/>
      <c r="OT98" s="16"/>
      <c r="OU98" s="16"/>
      <c r="OV98" s="16"/>
      <c r="OW98" s="16"/>
      <c r="OX98" s="16"/>
      <c r="OY98" s="16"/>
      <c r="OZ98" s="16"/>
      <c r="PA98" s="16"/>
    </row>
    <row r="99" spans="2:417" ht="18">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c r="IV99" s="16"/>
      <c r="IW99" s="16"/>
      <c r="IX99" s="16"/>
      <c r="IY99" s="16"/>
      <c r="IZ99" s="16"/>
      <c r="JA99" s="16"/>
      <c r="JB99" s="16"/>
      <c r="JC99" s="16"/>
      <c r="JD99" s="16"/>
      <c r="JE99" s="16"/>
      <c r="JF99" s="16"/>
      <c r="JG99" s="16"/>
      <c r="JH99" s="16"/>
      <c r="JI99" s="16"/>
      <c r="JJ99" s="16"/>
      <c r="JK99" s="16"/>
      <c r="JL99" s="16"/>
      <c r="JM99" s="16"/>
      <c r="JN99" s="16"/>
      <c r="JO99" s="16"/>
      <c r="JP99" s="16"/>
      <c r="JQ99" s="16"/>
      <c r="JR99" s="16"/>
      <c r="JS99" s="16"/>
      <c r="JT99" s="16"/>
      <c r="JU99" s="16"/>
      <c r="JV99" s="16"/>
      <c r="JW99" s="16"/>
      <c r="JX99" s="16"/>
      <c r="JY99" s="16"/>
      <c r="JZ99" s="16"/>
      <c r="KA99" s="16"/>
      <c r="KB99" s="16"/>
      <c r="KC99" s="16"/>
      <c r="KD99" s="16"/>
      <c r="KE99" s="16"/>
      <c r="KF99" s="16"/>
      <c r="KG99" s="16"/>
      <c r="KH99" s="16"/>
      <c r="KI99" s="16"/>
      <c r="KJ99" s="16"/>
      <c r="KK99" s="16"/>
      <c r="KL99" s="16"/>
      <c r="KM99" s="16"/>
      <c r="KN99" s="16"/>
      <c r="KO99" s="16"/>
      <c r="KP99" s="16"/>
      <c r="KQ99" s="16"/>
      <c r="KR99" s="16"/>
      <c r="KS99" s="16"/>
      <c r="KT99" s="16"/>
      <c r="KU99" s="16"/>
      <c r="KV99" s="16"/>
      <c r="KW99" s="16"/>
      <c r="KX99" s="16"/>
      <c r="KY99" s="16"/>
      <c r="KZ99" s="16"/>
      <c r="LA99" s="16"/>
      <c r="LB99" s="16"/>
      <c r="LC99" s="16"/>
      <c r="LD99" s="16"/>
      <c r="LE99" s="16"/>
      <c r="LF99" s="16"/>
      <c r="LG99" s="16"/>
      <c r="LH99" s="16"/>
      <c r="LI99" s="16"/>
      <c r="LJ99" s="16"/>
      <c r="LK99" s="16"/>
      <c r="LL99" s="16"/>
      <c r="LM99" s="16"/>
      <c r="LN99" s="16"/>
      <c r="LO99" s="16"/>
      <c r="LP99" s="16"/>
      <c r="LQ99" s="16"/>
      <c r="LR99" s="16"/>
      <c r="LS99" s="16"/>
      <c r="LT99" s="16"/>
      <c r="LU99" s="16"/>
      <c r="LV99" s="16"/>
      <c r="LW99" s="16"/>
      <c r="LX99" s="16"/>
      <c r="LY99" s="16"/>
      <c r="LZ99" s="16"/>
      <c r="MA99" s="16"/>
      <c r="MB99" s="16"/>
      <c r="MC99" s="16"/>
      <c r="MD99" s="16"/>
      <c r="ME99" s="16"/>
      <c r="MF99" s="16"/>
      <c r="MG99" s="16"/>
      <c r="MH99" s="16"/>
      <c r="MI99" s="16"/>
      <c r="MJ99" s="16"/>
      <c r="MK99" s="16"/>
      <c r="ML99" s="16"/>
      <c r="MM99" s="16"/>
      <c r="MN99" s="16"/>
      <c r="MO99" s="16"/>
      <c r="MP99" s="16"/>
      <c r="MQ99" s="16"/>
      <c r="MR99" s="16"/>
      <c r="MS99" s="16"/>
      <c r="MT99" s="16"/>
      <c r="MU99" s="16"/>
      <c r="MV99" s="16"/>
      <c r="MW99" s="16"/>
      <c r="MX99" s="16"/>
      <c r="MY99" s="16"/>
      <c r="MZ99" s="16"/>
      <c r="NA99" s="16"/>
      <c r="NB99" s="16"/>
      <c r="NC99" s="16"/>
      <c r="ND99" s="16"/>
      <c r="NE99" s="16"/>
      <c r="NF99" s="16"/>
      <c r="NG99" s="16"/>
      <c r="NH99" s="16"/>
      <c r="NI99" s="16"/>
      <c r="NJ99" s="16"/>
      <c r="NK99" s="16"/>
      <c r="NL99" s="16"/>
      <c r="NM99" s="16"/>
      <c r="NN99" s="16"/>
      <c r="NO99" s="16"/>
      <c r="NP99" s="16"/>
      <c r="NQ99" s="16"/>
      <c r="NR99" s="16"/>
      <c r="NS99" s="16"/>
      <c r="NT99" s="16"/>
      <c r="NU99" s="16"/>
      <c r="NV99" s="16"/>
      <c r="NW99" s="16"/>
      <c r="NX99" s="16"/>
      <c r="NY99" s="16"/>
      <c r="NZ99" s="16"/>
      <c r="OA99" s="16"/>
      <c r="OB99" s="16"/>
      <c r="OC99" s="16"/>
      <c r="OD99" s="16"/>
      <c r="OE99" s="16"/>
      <c r="OF99" s="16"/>
      <c r="OG99" s="16"/>
      <c r="OH99" s="16"/>
      <c r="OI99" s="16"/>
      <c r="OJ99" s="16"/>
      <c r="OK99" s="16"/>
      <c r="OL99" s="16"/>
      <c r="OM99" s="16"/>
      <c r="ON99" s="16"/>
      <c r="OO99" s="16"/>
      <c r="OP99" s="16"/>
      <c r="OQ99" s="16"/>
      <c r="OR99" s="16"/>
      <c r="OS99" s="16"/>
      <c r="OT99" s="16"/>
      <c r="OU99" s="16"/>
      <c r="OV99" s="16"/>
      <c r="OW99" s="16"/>
      <c r="OX99" s="16"/>
      <c r="OY99" s="16"/>
      <c r="OZ99" s="16"/>
      <c r="PA99" s="16"/>
    </row>
    <row r="100" spans="2:417" ht="18">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c r="IV100" s="16"/>
      <c r="IW100" s="16"/>
      <c r="IX100" s="16"/>
      <c r="IY100" s="16"/>
      <c r="IZ100" s="16"/>
      <c r="JA100" s="16"/>
      <c r="JB100" s="16"/>
      <c r="JC100" s="16"/>
      <c r="JD100" s="16"/>
      <c r="JE100" s="16"/>
      <c r="JF100" s="16"/>
      <c r="JG100" s="16"/>
      <c r="JH100" s="16"/>
      <c r="JI100" s="16"/>
      <c r="JJ100" s="16"/>
      <c r="JK100" s="16"/>
      <c r="JL100" s="16"/>
      <c r="JM100" s="16"/>
      <c r="JN100" s="16"/>
      <c r="JO100" s="16"/>
      <c r="JP100" s="16"/>
      <c r="JQ100" s="16"/>
      <c r="JR100" s="16"/>
      <c r="JS100" s="16"/>
      <c r="JT100" s="16"/>
      <c r="JU100" s="16"/>
      <c r="JV100" s="16"/>
      <c r="JW100" s="16"/>
      <c r="JX100" s="16"/>
      <c r="JY100" s="16"/>
      <c r="JZ100" s="16"/>
      <c r="KA100" s="16"/>
      <c r="KB100" s="16"/>
      <c r="KC100" s="16"/>
      <c r="KD100" s="16"/>
      <c r="KE100" s="16"/>
      <c r="KF100" s="16"/>
      <c r="KG100" s="16"/>
      <c r="KH100" s="16"/>
      <c r="KI100" s="16"/>
      <c r="KJ100" s="16"/>
      <c r="KK100" s="16"/>
      <c r="KL100" s="16"/>
      <c r="KM100" s="16"/>
      <c r="KN100" s="16"/>
      <c r="KO100" s="16"/>
      <c r="KP100" s="16"/>
      <c r="KQ100" s="16"/>
      <c r="KR100" s="16"/>
      <c r="KS100" s="16"/>
      <c r="KT100" s="16"/>
      <c r="KU100" s="16"/>
      <c r="KV100" s="16"/>
      <c r="KW100" s="16"/>
      <c r="KX100" s="16"/>
      <c r="KY100" s="16"/>
      <c r="KZ100" s="16"/>
      <c r="LA100" s="16"/>
      <c r="LB100" s="16"/>
      <c r="LC100" s="16"/>
      <c r="LD100" s="16"/>
      <c r="LE100" s="16"/>
      <c r="LF100" s="16"/>
      <c r="LG100" s="16"/>
      <c r="LH100" s="16"/>
      <c r="LI100" s="16"/>
      <c r="LJ100" s="16"/>
      <c r="LK100" s="16"/>
      <c r="LL100" s="16"/>
      <c r="LM100" s="16"/>
      <c r="LN100" s="16"/>
      <c r="LO100" s="16"/>
      <c r="LP100" s="16"/>
      <c r="LQ100" s="16"/>
      <c r="LR100" s="16"/>
      <c r="LS100" s="16"/>
      <c r="LT100" s="16"/>
      <c r="LU100" s="16"/>
      <c r="LV100" s="16"/>
      <c r="LW100" s="16"/>
      <c r="LX100" s="16"/>
      <c r="LY100" s="16"/>
      <c r="LZ100" s="16"/>
      <c r="MA100" s="16"/>
      <c r="MB100" s="16"/>
      <c r="MC100" s="16"/>
      <c r="MD100" s="16"/>
      <c r="ME100" s="16"/>
      <c r="MF100" s="16"/>
      <c r="MG100" s="16"/>
      <c r="MH100" s="16"/>
      <c r="MI100" s="16"/>
      <c r="MJ100" s="16"/>
      <c r="MK100" s="16"/>
      <c r="ML100" s="16"/>
      <c r="MM100" s="16"/>
      <c r="MN100" s="16"/>
      <c r="MO100" s="16"/>
      <c r="MP100" s="16"/>
      <c r="MQ100" s="16"/>
      <c r="MR100" s="16"/>
      <c r="MS100" s="16"/>
      <c r="MT100" s="16"/>
      <c r="MU100" s="16"/>
      <c r="MV100" s="16"/>
      <c r="MW100" s="16"/>
      <c r="MX100" s="16"/>
      <c r="MY100" s="16"/>
      <c r="MZ100" s="16"/>
      <c r="NA100" s="16"/>
      <c r="NB100" s="16"/>
      <c r="NC100" s="16"/>
      <c r="ND100" s="16"/>
      <c r="NE100" s="16"/>
      <c r="NF100" s="16"/>
      <c r="NG100" s="16"/>
      <c r="NH100" s="16"/>
      <c r="NI100" s="16"/>
      <c r="NJ100" s="16"/>
      <c r="NK100" s="16"/>
      <c r="NL100" s="16"/>
      <c r="NM100" s="16"/>
      <c r="NN100" s="16"/>
      <c r="NO100" s="16"/>
      <c r="NP100" s="16"/>
      <c r="NQ100" s="16"/>
      <c r="NR100" s="16"/>
      <c r="NS100" s="16"/>
      <c r="NT100" s="16"/>
      <c r="NU100" s="16"/>
      <c r="NV100" s="16"/>
      <c r="NW100" s="16"/>
      <c r="NX100" s="16"/>
      <c r="NY100" s="16"/>
      <c r="NZ100" s="16"/>
      <c r="OA100" s="16"/>
      <c r="OB100" s="16"/>
      <c r="OC100" s="16"/>
      <c r="OD100" s="16"/>
      <c r="OE100" s="16"/>
      <c r="OF100" s="16"/>
      <c r="OG100" s="16"/>
      <c r="OH100" s="16"/>
      <c r="OI100" s="16"/>
      <c r="OJ100" s="16"/>
      <c r="OK100" s="16"/>
      <c r="OL100" s="16"/>
      <c r="OM100" s="16"/>
      <c r="ON100" s="16"/>
      <c r="OO100" s="16"/>
      <c r="OP100" s="16"/>
      <c r="OQ100" s="16"/>
      <c r="OR100" s="16"/>
      <c r="OS100" s="16"/>
      <c r="OT100" s="16"/>
      <c r="OU100" s="16"/>
      <c r="OV100" s="16"/>
      <c r="OW100" s="16"/>
      <c r="OX100" s="16"/>
      <c r="OY100" s="16"/>
      <c r="OZ100" s="16"/>
      <c r="PA100" s="16"/>
    </row>
    <row r="101" spans="2:417" ht="18">
      <c r="B101" s="1"/>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c r="IV101" s="16"/>
      <c r="IW101" s="16"/>
      <c r="IX101" s="16"/>
      <c r="IY101" s="16"/>
      <c r="IZ101" s="16"/>
      <c r="JA101" s="16"/>
      <c r="JB101" s="16"/>
      <c r="JC101" s="16"/>
      <c r="JD101" s="16"/>
      <c r="JE101" s="16"/>
      <c r="JF101" s="16"/>
      <c r="JG101" s="16"/>
      <c r="JH101" s="16"/>
      <c r="JI101" s="16"/>
      <c r="JJ101" s="16"/>
      <c r="JK101" s="16"/>
      <c r="JL101" s="16"/>
      <c r="JM101" s="16"/>
      <c r="JN101" s="16"/>
      <c r="JO101" s="16"/>
      <c r="JP101" s="16"/>
      <c r="JQ101" s="16"/>
      <c r="JR101" s="16"/>
      <c r="JS101" s="16"/>
      <c r="JT101" s="16"/>
      <c r="JU101" s="16"/>
      <c r="JV101" s="16"/>
      <c r="JW101" s="16"/>
      <c r="JX101" s="16"/>
      <c r="JY101" s="16"/>
      <c r="JZ101" s="16"/>
      <c r="KA101" s="16"/>
      <c r="KB101" s="16"/>
      <c r="KC101" s="16"/>
      <c r="KD101" s="16"/>
      <c r="KE101" s="16"/>
      <c r="KF101" s="16"/>
      <c r="KG101" s="16"/>
      <c r="KH101" s="16"/>
      <c r="KI101" s="16"/>
      <c r="KJ101" s="16"/>
      <c r="KK101" s="16"/>
      <c r="KL101" s="16"/>
      <c r="KM101" s="16"/>
      <c r="KN101" s="16"/>
      <c r="KO101" s="16"/>
      <c r="KP101" s="16"/>
      <c r="KQ101" s="16"/>
      <c r="KR101" s="16"/>
      <c r="KS101" s="16"/>
      <c r="KT101" s="16"/>
      <c r="KU101" s="16"/>
      <c r="KV101" s="16"/>
      <c r="KW101" s="16"/>
      <c r="KX101" s="16"/>
      <c r="KY101" s="16"/>
      <c r="KZ101" s="16"/>
      <c r="LA101" s="16"/>
      <c r="LB101" s="16"/>
      <c r="LC101" s="16"/>
      <c r="LD101" s="16"/>
      <c r="LE101" s="16"/>
      <c r="LF101" s="16"/>
      <c r="LG101" s="16"/>
      <c r="LH101" s="16"/>
      <c r="LI101" s="16"/>
      <c r="LJ101" s="16"/>
      <c r="LK101" s="16"/>
      <c r="LL101" s="16"/>
      <c r="LM101" s="16"/>
      <c r="LN101" s="16"/>
      <c r="LO101" s="16"/>
      <c r="LP101" s="16"/>
      <c r="LQ101" s="16"/>
      <c r="LR101" s="16"/>
      <c r="LS101" s="16"/>
      <c r="LT101" s="16"/>
      <c r="LU101" s="16"/>
      <c r="LV101" s="16"/>
      <c r="LW101" s="16"/>
      <c r="LX101" s="16"/>
      <c r="LY101" s="16"/>
      <c r="LZ101" s="16"/>
      <c r="MA101" s="16"/>
      <c r="MB101" s="16"/>
      <c r="MC101" s="16"/>
      <c r="MD101" s="16"/>
      <c r="ME101" s="16"/>
      <c r="MF101" s="16"/>
      <c r="MG101" s="16"/>
      <c r="MH101" s="16"/>
      <c r="MI101" s="16"/>
      <c r="MJ101" s="16"/>
      <c r="MK101" s="16"/>
      <c r="ML101" s="16"/>
      <c r="MM101" s="16"/>
      <c r="MN101" s="16"/>
      <c r="MO101" s="16"/>
      <c r="MP101" s="16"/>
      <c r="MQ101" s="16"/>
      <c r="MR101" s="16"/>
      <c r="MS101" s="16"/>
      <c r="MT101" s="16"/>
      <c r="MU101" s="16"/>
      <c r="MV101" s="16"/>
      <c r="MW101" s="16"/>
      <c r="MX101" s="16"/>
      <c r="MY101" s="16"/>
      <c r="MZ101" s="16"/>
      <c r="NA101" s="16"/>
      <c r="NB101" s="16"/>
      <c r="NC101" s="16"/>
      <c r="ND101" s="16"/>
      <c r="NE101" s="16"/>
      <c r="NF101" s="16"/>
      <c r="NG101" s="16"/>
      <c r="NH101" s="16"/>
      <c r="NI101" s="16"/>
      <c r="NJ101" s="16"/>
      <c r="NK101" s="16"/>
      <c r="NL101" s="16"/>
      <c r="NM101" s="16"/>
      <c r="NN101" s="16"/>
      <c r="NO101" s="16"/>
      <c r="NP101" s="16"/>
      <c r="NQ101" s="16"/>
      <c r="NR101" s="16"/>
      <c r="NS101" s="16"/>
      <c r="NT101" s="16"/>
      <c r="NU101" s="16"/>
      <c r="NV101" s="16"/>
      <c r="NW101" s="16"/>
      <c r="NX101" s="16"/>
      <c r="NY101" s="16"/>
      <c r="NZ101" s="16"/>
      <c r="OA101" s="16"/>
      <c r="OB101" s="16"/>
      <c r="OC101" s="16"/>
      <c r="OD101" s="16"/>
      <c r="OE101" s="16"/>
      <c r="OF101" s="16"/>
      <c r="OG101" s="16"/>
      <c r="OH101" s="16"/>
      <c r="OI101" s="16"/>
      <c r="OJ101" s="16"/>
      <c r="OK101" s="16"/>
      <c r="OL101" s="16"/>
      <c r="OM101" s="16"/>
      <c r="ON101" s="16"/>
      <c r="OO101" s="16"/>
      <c r="OP101" s="16"/>
      <c r="OQ101" s="16"/>
      <c r="OR101" s="16"/>
      <c r="OS101" s="16"/>
      <c r="OT101" s="16"/>
      <c r="OU101" s="16"/>
      <c r="OV101" s="16"/>
      <c r="OW101" s="16"/>
      <c r="OX101" s="16"/>
      <c r="OY101" s="16"/>
      <c r="OZ101" s="16"/>
      <c r="PA101" s="16"/>
    </row>
    <row r="102" spans="2:417" ht="18">
      <c r="B102" s="1"/>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6"/>
      <c r="IP102" s="16"/>
      <c r="IQ102" s="16"/>
      <c r="IR102" s="16"/>
      <c r="IS102" s="16"/>
      <c r="IT102" s="16"/>
      <c r="IU102" s="16"/>
      <c r="IV102" s="16"/>
      <c r="IW102" s="16"/>
      <c r="IX102" s="16"/>
      <c r="IY102" s="16"/>
      <c r="IZ102" s="16"/>
      <c r="JA102" s="16"/>
      <c r="JB102" s="16"/>
      <c r="JC102" s="16"/>
      <c r="JD102" s="16"/>
      <c r="JE102" s="16"/>
      <c r="JF102" s="16"/>
      <c r="JG102" s="16"/>
      <c r="JH102" s="16"/>
      <c r="JI102" s="16"/>
      <c r="JJ102" s="16"/>
      <c r="JK102" s="16"/>
      <c r="JL102" s="16"/>
      <c r="JM102" s="16"/>
      <c r="JN102" s="16"/>
      <c r="JO102" s="16"/>
      <c r="JP102" s="16"/>
      <c r="JQ102" s="16"/>
      <c r="JR102" s="16"/>
      <c r="JS102" s="16"/>
      <c r="JT102" s="16"/>
      <c r="JU102" s="16"/>
      <c r="JV102" s="16"/>
      <c r="JW102" s="16"/>
      <c r="JX102" s="16"/>
      <c r="JY102" s="16"/>
      <c r="JZ102" s="16"/>
      <c r="KA102" s="16"/>
      <c r="KB102" s="16"/>
      <c r="KC102" s="16"/>
      <c r="KD102" s="16"/>
      <c r="KE102" s="16"/>
      <c r="KF102" s="16"/>
      <c r="KG102" s="16"/>
      <c r="KH102" s="16"/>
      <c r="KI102" s="16"/>
      <c r="KJ102" s="16"/>
      <c r="KK102" s="16"/>
      <c r="KL102" s="16"/>
      <c r="KM102" s="16"/>
      <c r="KN102" s="16"/>
      <c r="KO102" s="16"/>
      <c r="KP102" s="16"/>
      <c r="KQ102" s="16"/>
      <c r="KR102" s="16"/>
      <c r="KS102" s="16"/>
      <c r="KT102" s="16"/>
      <c r="KU102" s="16"/>
      <c r="KV102" s="16"/>
      <c r="KW102" s="16"/>
      <c r="KX102" s="16"/>
      <c r="KY102" s="16"/>
      <c r="KZ102" s="16"/>
      <c r="LA102" s="16"/>
      <c r="LB102" s="16"/>
      <c r="LC102" s="16"/>
      <c r="LD102" s="16"/>
      <c r="LE102" s="16"/>
      <c r="LF102" s="16"/>
      <c r="LG102" s="16"/>
      <c r="LH102" s="16"/>
      <c r="LI102" s="16"/>
      <c r="LJ102" s="16"/>
      <c r="LK102" s="16"/>
      <c r="LL102" s="16"/>
      <c r="LM102" s="16"/>
      <c r="LN102" s="16"/>
      <c r="LO102" s="16"/>
      <c r="LP102" s="16"/>
      <c r="LQ102" s="16"/>
      <c r="LR102" s="16"/>
      <c r="LS102" s="16"/>
      <c r="LT102" s="16"/>
      <c r="LU102" s="16"/>
      <c r="LV102" s="16"/>
      <c r="LW102" s="16"/>
      <c r="LX102" s="16"/>
      <c r="LY102" s="16"/>
      <c r="LZ102" s="16"/>
      <c r="MA102" s="16"/>
      <c r="MB102" s="16"/>
      <c r="MC102" s="16"/>
      <c r="MD102" s="16"/>
      <c r="ME102" s="16"/>
      <c r="MF102" s="16"/>
      <c r="MG102" s="16"/>
      <c r="MH102" s="16"/>
      <c r="MI102" s="16"/>
      <c r="MJ102" s="16"/>
      <c r="MK102" s="16"/>
      <c r="ML102" s="16"/>
      <c r="MM102" s="16"/>
      <c r="MN102" s="16"/>
      <c r="MO102" s="16"/>
      <c r="MP102" s="16"/>
      <c r="MQ102" s="16"/>
      <c r="MR102" s="16"/>
      <c r="MS102" s="16"/>
      <c r="MT102" s="16"/>
      <c r="MU102" s="16"/>
      <c r="MV102" s="16"/>
      <c r="MW102" s="16"/>
      <c r="MX102" s="16"/>
      <c r="MY102" s="16"/>
      <c r="MZ102" s="16"/>
      <c r="NA102" s="16"/>
      <c r="NB102" s="16"/>
      <c r="NC102" s="16"/>
      <c r="ND102" s="16"/>
      <c r="NE102" s="16"/>
      <c r="NF102" s="16"/>
      <c r="NG102" s="16"/>
      <c r="NH102" s="16"/>
      <c r="NI102" s="16"/>
      <c r="NJ102" s="16"/>
      <c r="NK102" s="16"/>
      <c r="NL102" s="16"/>
      <c r="NM102" s="16"/>
      <c r="NN102" s="16"/>
      <c r="NO102" s="16"/>
      <c r="NP102" s="16"/>
      <c r="NQ102" s="16"/>
      <c r="NR102" s="16"/>
      <c r="NS102" s="16"/>
      <c r="NT102" s="16"/>
      <c r="NU102" s="16"/>
      <c r="NV102" s="16"/>
      <c r="NW102" s="16"/>
      <c r="NX102" s="16"/>
      <c r="NY102" s="16"/>
      <c r="NZ102" s="16"/>
      <c r="OA102" s="16"/>
      <c r="OB102" s="16"/>
      <c r="OC102" s="16"/>
      <c r="OD102" s="16"/>
      <c r="OE102" s="16"/>
      <c r="OF102" s="16"/>
      <c r="OG102" s="16"/>
      <c r="OH102" s="16"/>
      <c r="OI102" s="16"/>
      <c r="OJ102" s="16"/>
      <c r="OK102" s="16"/>
      <c r="OL102" s="16"/>
      <c r="OM102" s="16"/>
      <c r="ON102" s="16"/>
      <c r="OO102" s="16"/>
      <c r="OP102" s="16"/>
      <c r="OQ102" s="16"/>
      <c r="OR102" s="16"/>
      <c r="OS102" s="16"/>
      <c r="OT102" s="16"/>
      <c r="OU102" s="16"/>
      <c r="OV102" s="16"/>
      <c r="OW102" s="16"/>
      <c r="OX102" s="16"/>
      <c r="OY102" s="16"/>
      <c r="OZ102" s="16"/>
      <c r="PA102" s="16"/>
    </row>
    <row r="103" spans="2:417" ht="18">
      <c r="B103" s="1"/>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6"/>
      <c r="IP103" s="16"/>
      <c r="IQ103" s="16"/>
      <c r="IR103" s="16"/>
      <c r="IS103" s="16"/>
      <c r="IT103" s="16"/>
      <c r="IU103" s="16"/>
      <c r="IV103" s="16"/>
      <c r="IW103" s="16"/>
      <c r="IX103" s="16"/>
      <c r="IY103" s="16"/>
      <c r="IZ103" s="16"/>
      <c r="JA103" s="16"/>
      <c r="JB103" s="16"/>
      <c r="JC103" s="16"/>
      <c r="JD103" s="16"/>
      <c r="JE103" s="16"/>
      <c r="JF103" s="16"/>
      <c r="JG103" s="16"/>
      <c r="JH103" s="16"/>
      <c r="JI103" s="16"/>
      <c r="JJ103" s="16"/>
      <c r="JK103" s="16"/>
      <c r="JL103" s="16"/>
      <c r="JM103" s="16"/>
      <c r="JN103" s="16"/>
      <c r="JO103" s="16"/>
      <c r="JP103" s="16"/>
      <c r="JQ103" s="16"/>
      <c r="JR103" s="16"/>
      <c r="JS103" s="16"/>
      <c r="JT103" s="16"/>
      <c r="JU103" s="16"/>
      <c r="JV103" s="16"/>
      <c r="JW103" s="16"/>
      <c r="JX103" s="16"/>
      <c r="JY103" s="16"/>
      <c r="JZ103" s="16"/>
      <c r="KA103" s="16"/>
      <c r="KB103" s="16"/>
      <c r="KC103" s="16"/>
      <c r="KD103" s="16"/>
      <c r="KE103" s="16"/>
      <c r="KF103" s="16"/>
      <c r="KG103" s="16"/>
      <c r="KH103" s="16"/>
      <c r="KI103" s="16"/>
      <c r="KJ103" s="16"/>
      <c r="KK103" s="16"/>
      <c r="KL103" s="16"/>
      <c r="KM103" s="16"/>
      <c r="KN103" s="16"/>
      <c r="KO103" s="16"/>
      <c r="KP103" s="16"/>
      <c r="KQ103" s="16"/>
      <c r="KR103" s="16"/>
      <c r="KS103" s="16"/>
      <c r="KT103" s="16"/>
      <c r="KU103" s="16"/>
      <c r="KV103" s="16"/>
      <c r="KW103" s="16"/>
      <c r="KX103" s="16"/>
      <c r="KY103" s="16"/>
      <c r="KZ103" s="16"/>
      <c r="LA103" s="16"/>
      <c r="LB103" s="16"/>
      <c r="LC103" s="16"/>
      <c r="LD103" s="16"/>
      <c r="LE103" s="16"/>
      <c r="LF103" s="16"/>
      <c r="LG103" s="16"/>
      <c r="LH103" s="16"/>
      <c r="LI103" s="16"/>
      <c r="LJ103" s="16"/>
      <c r="LK103" s="16"/>
      <c r="LL103" s="16"/>
      <c r="LM103" s="16"/>
      <c r="LN103" s="16"/>
      <c r="LO103" s="16"/>
      <c r="LP103" s="16"/>
      <c r="LQ103" s="16"/>
      <c r="LR103" s="16"/>
      <c r="LS103" s="16"/>
      <c r="LT103" s="16"/>
      <c r="LU103" s="16"/>
      <c r="LV103" s="16"/>
      <c r="LW103" s="16"/>
      <c r="LX103" s="16"/>
      <c r="LY103" s="16"/>
      <c r="LZ103" s="16"/>
      <c r="MA103" s="16"/>
      <c r="MB103" s="16"/>
      <c r="MC103" s="16"/>
      <c r="MD103" s="16"/>
      <c r="ME103" s="16"/>
      <c r="MF103" s="16"/>
      <c r="MG103" s="16"/>
      <c r="MH103" s="16"/>
      <c r="MI103" s="16"/>
      <c r="MJ103" s="16"/>
      <c r="MK103" s="16"/>
      <c r="ML103" s="16"/>
      <c r="MM103" s="16"/>
      <c r="MN103" s="16"/>
      <c r="MO103" s="16"/>
      <c r="MP103" s="16"/>
      <c r="MQ103" s="16"/>
      <c r="MR103" s="16"/>
      <c r="MS103" s="16"/>
      <c r="MT103" s="16"/>
      <c r="MU103" s="16"/>
      <c r="MV103" s="16"/>
      <c r="MW103" s="16"/>
      <c r="MX103" s="16"/>
      <c r="MY103" s="16"/>
      <c r="MZ103" s="16"/>
      <c r="NA103" s="16"/>
      <c r="NB103" s="16"/>
      <c r="NC103" s="16"/>
      <c r="ND103" s="16"/>
      <c r="NE103" s="16"/>
      <c r="NF103" s="16"/>
      <c r="NG103" s="16"/>
      <c r="NH103" s="16"/>
      <c r="NI103" s="16"/>
      <c r="NJ103" s="16"/>
      <c r="NK103" s="16"/>
      <c r="NL103" s="16"/>
      <c r="NM103" s="16"/>
      <c r="NN103" s="16"/>
      <c r="NO103" s="16"/>
      <c r="NP103" s="16"/>
      <c r="NQ103" s="16"/>
      <c r="NR103" s="16"/>
      <c r="NS103" s="16"/>
      <c r="NT103" s="16"/>
      <c r="NU103" s="16"/>
      <c r="NV103" s="16"/>
      <c r="NW103" s="16"/>
      <c r="NX103" s="16"/>
      <c r="NY103" s="16"/>
      <c r="NZ103" s="16"/>
      <c r="OA103" s="16"/>
      <c r="OB103" s="16"/>
      <c r="OC103" s="16"/>
      <c r="OD103" s="16"/>
      <c r="OE103" s="16"/>
      <c r="OF103" s="16"/>
      <c r="OG103" s="16"/>
      <c r="OH103" s="16"/>
      <c r="OI103" s="16"/>
      <c r="OJ103" s="16"/>
      <c r="OK103" s="16"/>
      <c r="OL103" s="16"/>
      <c r="OM103" s="16"/>
      <c r="ON103" s="16"/>
      <c r="OO103" s="16"/>
      <c r="OP103" s="16"/>
      <c r="OQ103" s="16"/>
      <c r="OR103" s="16"/>
      <c r="OS103" s="16"/>
      <c r="OT103" s="16"/>
      <c r="OU103" s="16"/>
      <c r="OV103" s="16"/>
      <c r="OW103" s="16"/>
      <c r="OX103" s="16"/>
      <c r="OY103" s="16"/>
      <c r="OZ103" s="16"/>
      <c r="PA103" s="16"/>
    </row>
    <row r="104" spans="2:417" ht="18">
      <c r="B104" s="1"/>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c r="IV104" s="16"/>
      <c r="IW104" s="16"/>
      <c r="IX104" s="16"/>
      <c r="IY104" s="16"/>
      <c r="IZ104" s="16"/>
      <c r="JA104" s="16"/>
      <c r="JB104" s="16"/>
      <c r="JC104" s="16"/>
      <c r="JD104" s="16"/>
      <c r="JE104" s="16"/>
      <c r="JF104" s="16"/>
      <c r="JG104" s="16"/>
      <c r="JH104" s="16"/>
      <c r="JI104" s="16"/>
      <c r="JJ104" s="16"/>
      <c r="JK104" s="16"/>
      <c r="JL104" s="16"/>
      <c r="JM104" s="16"/>
      <c r="JN104" s="16"/>
      <c r="JO104" s="16"/>
      <c r="JP104" s="16"/>
      <c r="JQ104" s="16"/>
      <c r="JR104" s="16"/>
      <c r="JS104" s="16"/>
      <c r="JT104" s="16"/>
      <c r="JU104" s="16"/>
      <c r="JV104" s="16"/>
      <c r="JW104" s="16"/>
      <c r="JX104" s="16"/>
      <c r="JY104" s="16"/>
      <c r="JZ104" s="16"/>
      <c r="KA104" s="16"/>
      <c r="KB104" s="16"/>
      <c r="KC104" s="16"/>
      <c r="KD104" s="16"/>
      <c r="KE104" s="16"/>
      <c r="KF104" s="16"/>
      <c r="KG104" s="16"/>
      <c r="KH104" s="16"/>
      <c r="KI104" s="16"/>
      <c r="KJ104" s="16"/>
      <c r="KK104" s="16"/>
      <c r="KL104" s="16"/>
      <c r="KM104" s="16"/>
      <c r="KN104" s="16"/>
      <c r="KO104" s="16"/>
      <c r="KP104" s="16"/>
      <c r="KQ104" s="16"/>
      <c r="KR104" s="16"/>
      <c r="KS104" s="16"/>
      <c r="KT104" s="16"/>
      <c r="KU104" s="16"/>
      <c r="KV104" s="16"/>
      <c r="KW104" s="16"/>
      <c r="KX104" s="16"/>
      <c r="KY104" s="16"/>
      <c r="KZ104" s="16"/>
      <c r="LA104" s="16"/>
      <c r="LB104" s="16"/>
      <c r="LC104" s="16"/>
      <c r="LD104" s="16"/>
      <c r="LE104" s="16"/>
      <c r="LF104" s="16"/>
      <c r="LG104" s="16"/>
      <c r="LH104" s="16"/>
      <c r="LI104" s="16"/>
      <c r="LJ104" s="16"/>
      <c r="LK104" s="16"/>
      <c r="LL104" s="16"/>
      <c r="LM104" s="16"/>
      <c r="LN104" s="16"/>
      <c r="LO104" s="16"/>
      <c r="LP104" s="16"/>
      <c r="LQ104" s="16"/>
      <c r="LR104" s="16"/>
      <c r="LS104" s="16"/>
      <c r="LT104" s="16"/>
      <c r="LU104" s="16"/>
      <c r="LV104" s="16"/>
      <c r="LW104" s="16"/>
      <c r="LX104" s="16"/>
      <c r="LY104" s="16"/>
      <c r="LZ104" s="16"/>
      <c r="MA104" s="16"/>
      <c r="MB104" s="16"/>
      <c r="MC104" s="16"/>
      <c r="MD104" s="16"/>
      <c r="ME104" s="16"/>
      <c r="MF104" s="16"/>
      <c r="MG104" s="16"/>
      <c r="MH104" s="16"/>
      <c r="MI104" s="16"/>
      <c r="MJ104" s="16"/>
      <c r="MK104" s="16"/>
      <c r="ML104" s="16"/>
      <c r="MM104" s="16"/>
      <c r="MN104" s="16"/>
      <c r="MO104" s="16"/>
      <c r="MP104" s="16"/>
      <c r="MQ104" s="16"/>
      <c r="MR104" s="16"/>
      <c r="MS104" s="16"/>
      <c r="MT104" s="16"/>
      <c r="MU104" s="16"/>
      <c r="MV104" s="16"/>
      <c r="MW104" s="16"/>
      <c r="MX104" s="16"/>
      <c r="MY104" s="16"/>
      <c r="MZ104" s="16"/>
      <c r="NA104" s="16"/>
      <c r="NB104" s="16"/>
      <c r="NC104" s="16"/>
      <c r="ND104" s="16"/>
      <c r="NE104" s="16"/>
      <c r="NF104" s="16"/>
      <c r="NG104" s="16"/>
      <c r="NH104" s="16"/>
      <c r="NI104" s="16"/>
      <c r="NJ104" s="16"/>
      <c r="NK104" s="16"/>
      <c r="NL104" s="16"/>
      <c r="NM104" s="16"/>
      <c r="NN104" s="16"/>
      <c r="NO104" s="16"/>
      <c r="NP104" s="16"/>
      <c r="NQ104" s="16"/>
      <c r="NR104" s="16"/>
      <c r="NS104" s="16"/>
      <c r="NT104" s="16"/>
      <c r="NU104" s="16"/>
      <c r="NV104" s="16"/>
      <c r="NW104" s="16"/>
      <c r="NX104" s="16"/>
      <c r="NY104" s="16"/>
      <c r="NZ104" s="16"/>
      <c r="OA104" s="16"/>
      <c r="OB104" s="16"/>
      <c r="OC104" s="16"/>
      <c r="OD104" s="16"/>
      <c r="OE104" s="16"/>
      <c r="OF104" s="16"/>
      <c r="OG104" s="16"/>
      <c r="OH104" s="16"/>
      <c r="OI104" s="16"/>
      <c r="OJ104" s="16"/>
      <c r="OK104" s="16"/>
      <c r="OL104" s="16"/>
      <c r="OM104" s="16"/>
      <c r="ON104" s="16"/>
      <c r="OO104" s="16"/>
      <c r="OP104" s="16"/>
      <c r="OQ104" s="16"/>
      <c r="OR104" s="16"/>
      <c r="OS104" s="16"/>
      <c r="OT104" s="16"/>
      <c r="OU104" s="16"/>
      <c r="OV104" s="16"/>
      <c r="OW104" s="16"/>
      <c r="OX104" s="16"/>
      <c r="OY104" s="16"/>
      <c r="OZ104" s="16"/>
      <c r="PA104" s="16"/>
    </row>
    <row r="105" spans="2:417" ht="18">
      <c r="B105" s="1"/>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c r="IV105" s="16"/>
      <c r="IW105" s="16"/>
      <c r="IX105" s="16"/>
      <c r="IY105" s="16"/>
      <c r="IZ105" s="16"/>
      <c r="JA105" s="16"/>
      <c r="JB105" s="16"/>
      <c r="JC105" s="16"/>
      <c r="JD105" s="16"/>
      <c r="JE105" s="16"/>
      <c r="JF105" s="16"/>
      <c r="JG105" s="16"/>
      <c r="JH105" s="16"/>
      <c r="JI105" s="16"/>
      <c r="JJ105" s="16"/>
      <c r="JK105" s="16"/>
      <c r="JL105" s="16"/>
      <c r="JM105" s="16"/>
      <c r="JN105" s="16"/>
      <c r="JO105" s="16"/>
      <c r="JP105" s="16"/>
      <c r="JQ105" s="16"/>
      <c r="JR105" s="16"/>
      <c r="JS105" s="16"/>
      <c r="JT105" s="16"/>
      <c r="JU105" s="16"/>
      <c r="JV105" s="16"/>
      <c r="JW105" s="16"/>
      <c r="JX105" s="16"/>
      <c r="JY105" s="16"/>
      <c r="JZ105" s="16"/>
      <c r="KA105" s="16"/>
      <c r="KB105" s="16"/>
      <c r="KC105" s="16"/>
      <c r="KD105" s="16"/>
      <c r="KE105" s="16"/>
      <c r="KF105" s="16"/>
      <c r="KG105" s="16"/>
      <c r="KH105" s="16"/>
      <c r="KI105" s="16"/>
      <c r="KJ105" s="16"/>
      <c r="KK105" s="16"/>
      <c r="KL105" s="16"/>
      <c r="KM105" s="16"/>
      <c r="KN105" s="16"/>
      <c r="KO105" s="16"/>
      <c r="KP105" s="16"/>
      <c r="KQ105" s="16"/>
      <c r="KR105" s="16"/>
      <c r="KS105" s="16"/>
      <c r="KT105" s="16"/>
      <c r="KU105" s="16"/>
      <c r="KV105" s="16"/>
      <c r="KW105" s="16"/>
      <c r="KX105" s="16"/>
      <c r="KY105" s="16"/>
      <c r="KZ105" s="16"/>
      <c r="LA105" s="16"/>
      <c r="LB105" s="16"/>
      <c r="LC105" s="16"/>
      <c r="LD105" s="16"/>
      <c r="LE105" s="16"/>
      <c r="LF105" s="16"/>
      <c r="LG105" s="16"/>
      <c r="LH105" s="16"/>
      <c r="LI105" s="16"/>
      <c r="LJ105" s="16"/>
      <c r="LK105" s="16"/>
      <c r="LL105" s="16"/>
      <c r="LM105" s="16"/>
      <c r="LN105" s="16"/>
      <c r="LO105" s="16"/>
      <c r="LP105" s="16"/>
      <c r="LQ105" s="16"/>
      <c r="LR105" s="16"/>
      <c r="LS105" s="16"/>
      <c r="LT105" s="16"/>
      <c r="LU105" s="16"/>
      <c r="LV105" s="16"/>
      <c r="LW105" s="16"/>
      <c r="LX105" s="16"/>
      <c r="LY105" s="16"/>
      <c r="LZ105" s="16"/>
      <c r="MA105" s="16"/>
      <c r="MB105" s="16"/>
      <c r="MC105" s="16"/>
      <c r="MD105" s="16"/>
      <c r="ME105" s="16"/>
      <c r="MF105" s="16"/>
      <c r="MG105" s="16"/>
      <c r="MH105" s="16"/>
      <c r="MI105" s="16"/>
      <c r="MJ105" s="16"/>
      <c r="MK105" s="16"/>
      <c r="ML105" s="16"/>
      <c r="MM105" s="16"/>
      <c r="MN105" s="16"/>
      <c r="MO105" s="16"/>
      <c r="MP105" s="16"/>
      <c r="MQ105" s="16"/>
      <c r="MR105" s="16"/>
      <c r="MS105" s="16"/>
      <c r="MT105" s="16"/>
      <c r="MU105" s="16"/>
      <c r="MV105" s="16"/>
      <c r="MW105" s="16"/>
      <c r="MX105" s="16"/>
      <c r="MY105" s="16"/>
      <c r="MZ105" s="16"/>
      <c r="NA105" s="16"/>
      <c r="NB105" s="16"/>
      <c r="NC105" s="16"/>
      <c r="ND105" s="16"/>
      <c r="NE105" s="16"/>
      <c r="NF105" s="16"/>
      <c r="NG105" s="16"/>
      <c r="NH105" s="16"/>
      <c r="NI105" s="16"/>
      <c r="NJ105" s="16"/>
      <c r="NK105" s="16"/>
      <c r="NL105" s="16"/>
      <c r="NM105" s="16"/>
      <c r="NN105" s="16"/>
      <c r="NO105" s="16"/>
      <c r="NP105" s="16"/>
      <c r="NQ105" s="16"/>
      <c r="NR105" s="16"/>
      <c r="NS105" s="16"/>
      <c r="NT105" s="16"/>
      <c r="NU105" s="16"/>
      <c r="NV105" s="16"/>
      <c r="NW105" s="16"/>
      <c r="NX105" s="16"/>
      <c r="NY105" s="16"/>
      <c r="NZ105" s="16"/>
      <c r="OA105" s="16"/>
      <c r="OB105" s="16"/>
      <c r="OC105" s="16"/>
      <c r="OD105" s="16"/>
      <c r="OE105" s="16"/>
      <c r="OF105" s="16"/>
      <c r="OG105" s="16"/>
      <c r="OH105" s="16"/>
      <c r="OI105" s="16"/>
      <c r="OJ105" s="16"/>
      <c r="OK105" s="16"/>
      <c r="OL105" s="16"/>
      <c r="OM105" s="16"/>
      <c r="ON105" s="16"/>
      <c r="OO105" s="16"/>
      <c r="OP105" s="16"/>
      <c r="OQ105" s="16"/>
      <c r="OR105" s="16"/>
      <c r="OS105" s="16"/>
      <c r="OT105" s="16"/>
      <c r="OU105" s="16"/>
      <c r="OV105" s="16"/>
      <c r="OW105" s="16"/>
      <c r="OX105" s="16"/>
      <c r="OY105" s="16"/>
      <c r="OZ105" s="16"/>
      <c r="PA105" s="16"/>
    </row>
    <row r="106" spans="2:417" ht="18">
      <c r="B106" s="1"/>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c r="ON106" s="16"/>
      <c r="OO106" s="16"/>
      <c r="OP106" s="16"/>
      <c r="OQ106" s="16"/>
      <c r="OR106" s="16"/>
      <c r="OS106" s="16"/>
      <c r="OT106" s="16"/>
      <c r="OU106" s="16"/>
      <c r="OV106" s="16"/>
      <c r="OW106" s="16"/>
      <c r="OX106" s="16"/>
      <c r="OY106" s="16"/>
      <c r="OZ106" s="16"/>
      <c r="PA106" s="16"/>
    </row>
    <row r="107" spans="2:417" ht="18">
      <c r="B107" s="1"/>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c r="ON107" s="16"/>
      <c r="OO107" s="16"/>
      <c r="OP107" s="16"/>
      <c r="OQ107" s="16"/>
      <c r="OR107" s="16"/>
      <c r="OS107" s="16"/>
      <c r="OT107" s="16"/>
      <c r="OU107" s="16"/>
      <c r="OV107" s="16"/>
      <c r="OW107" s="16"/>
      <c r="OX107" s="16"/>
      <c r="OY107" s="16"/>
      <c r="OZ107" s="16"/>
      <c r="PA107" s="16"/>
    </row>
    <row r="108" spans="2:417" ht="18">
      <c r="B108" s="1"/>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c r="JI108" s="16"/>
      <c r="JJ108" s="16"/>
      <c r="JK108" s="16"/>
      <c r="JL108" s="16"/>
      <c r="JM108" s="16"/>
      <c r="JN108" s="16"/>
      <c r="JO108" s="16"/>
      <c r="JP108" s="16"/>
      <c r="JQ108" s="16"/>
      <c r="JR108" s="16"/>
      <c r="JS108" s="16"/>
      <c r="JT108" s="16"/>
      <c r="JU108" s="16"/>
      <c r="JV108" s="16"/>
      <c r="JW108" s="16"/>
      <c r="JX108" s="16"/>
      <c r="JY108" s="16"/>
      <c r="JZ108" s="16"/>
      <c r="KA108" s="16"/>
      <c r="KB108" s="16"/>
      <c r="KC108" s="16"/>
      <c r="KD108" s="16"/>
      <c r="KE108" s="16"/>
      <c r="KF108" s="16"/>
      <c r="KG108" s="16"/>
      <c r="KH108" s="16"/>
      <c r="KI108" s="16"/>
      <c r="KJ108" s="16"/>
      <c r="KK108" s="16"/>
      <c r="KL108" s="16"/>
      <c r="KM108" s="16"/>
      <c r="KN108" s="16"/>
      <c r="KO108" s="16"/>
      <c r="KP108" s="16"/>
      <c r="KQ108" s="16"/>
      <c r="KR108" s="16"/>
      <c r="KS108" s="16"/>
      <c r="KT108" s="16"/>
      <c r="KU108" s="16"/>
      <c r="KV108" s="16"/>
      <c r="KW108" s="16"/>
      <c r="KX108" s="16"/>
      <c r="KY108" s="16"/>
      <c r="KZ108" s="16"/>
      <c r="LA108" s="16"/>
      <c r="LB108" s="16"/>
      <c r="LC108" s="16"/>
      <c r="LD108" s="16"/>
      <c r="LE108" s="16"/>
      <c r="LF108" s="16"/>
      <c r="LG108" s="16"/>
      <c r="LH108" s="16"/>
      <c r="LI108" s="16"/>
      <c r="LJ108" s="16"/>
      <c r="LK108" s="16"/>
      <c r="LL108" s="16"/>
      <c r="LM108" s="16"/>
      <c r="LN108" s="16"/>
      <c r="LO108" s="16"/>
      <c r="LP108" s="16"/>
      <c r="LQ108" s="16"/>
      <c r="LR108" s="16"/>
      <c r="LS108" s="16"/>
      <c r="LT108" s="16"/>
      <c r="LU108" s="16"/>
      <c r="LV108" s="16"/>
      <c r="LW108" s="16"/>
      <c r="LX108" s="16"/>
      <c r="LY108" s="16"/>
      <c r="LZ108" s="16"/>
      <c r="MA108" s="16"/>
      <c r="MB108" s="16"/>
      <c r="MC108" s="16"/>
      <c r="MD108" s="16"/>
      <c r="ME108" s="16"/>
      <c r="MF108" s="16"/>
      <c r="MG108" s="16"/>
      <c r="MH108" s="16"/>
      <c r="MI108" s="16"/>
      <c r="MJ108" s="16"/>
      <c r="MK108" s="16"/>
      <c r="ML108" s="16"/>
      <c r="MM108" s="16"/>
      <c r="MN108" s="16"/>
      <c r="MO108" s="16"/>
      <c r="MP108" s="16"/>
      <c r="MQ108" s="16"/>
      <c r="MR108" s="16"/>
      <c r="MS108" s="16"/>
      <c r="MT108" s="16"/>
      <c r="MU108" s="16"/>
      <c r="MV108" s="16"/>
      <c r="MW108" s="16"/>
      <c r="MX108" s="16"/>
      <c r="MY108" s="16"/>
      <c r="MZ108" s="16"/>
      <c r="NA108" s="16"/>
      <c r="NB108" s="16"/>
      <c r="NC108" s="16"/>
      <c r="ND108" s="16"/>
      <c r="NE108" s="16"/>
      <c r="NF108" s="16"/>
      <c r="NG108" s="16"/>
      <c r="NH108" s="16"/>
      <c r="NI108" s="16"/>
      <c r="NJ108" s="16"/>
      <c r="NK108" s="16"/>
      <c r="NL108" s="16"/>
      <c r="NM108" s="16"/>
      <c r="NN108" s="16"/>
      <c r="NO108" s="16"/>
      <c r="NP108" s="16"/>
      <c r="NQ108" s="16"/>
      <c r="NR108" s="16"/>
      <c r="NS108" s="16"/>
      <c r="NT108" s="16"/>
      <c r="NU108" s="16"/>
      <c r="NV108" s="16"/>
      <c r="NW108" s="16"/>
      <c r="NX108" s="16"/>
      <c r="NY108" s="16"/>
      <c r="NZ108" s="16"/>
      <c r="OA108" s="16"/>
      <c r="OB108" s="16"/>
      <c r="OC108" s="16"/>
      <c r="OD108" s="16"/>
      <c r="OE108" s="16"/>
      <c r="OF108" s="16"/>
      <c r="OG108" s="16"/>
      <c r="OH108" s="16"/>
      <c r="OI108" s="16"/>
      <c r="OJ108" s="16"/>
      <c r="OK108" s="16"/>
      <c r="OL108" s="16"/>
      <c r="OM108" s="16"/>
      <c r="ON108" s="16"/>
      <c r="OO108" s="16"/>
      <c r="OP108" s="16"/>
      <c r="OQ108" s="16"/>
      <c r="OR108" s="16"/>
      <c r="OS108" s="16"/>
      <c r="OT108" s="16"/>
      <c r="OU108" s="16"/>
      <c r="OV108" s="16"/>
      <c r="OW108" s="16"/>
      <c r="OX108" s="16"/>
      <c r="OY108" s="16"/>
      <c r="OZ108" s="16"/>
      <c r="PA108" s="16"/>
    </row>
    <row r="109" spans="2:417" ht="18">
      <c r="B109" s="1"/>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6"/>
      <c r="IP109" s="16"/>
      <c r="IQ109" s="16"/>
      <c r="IR109" s="16"/>
      <c r="IS109" s="16"/>
      <c r="IT109" s="16"/>
      <c r="IU109" s="16"/>
      <c r="IV109" s="16"/>
      <c r="IW109" s="16"/>
      <c r="IX109" s="16"/>
      <c r="IY109" s="16"/>
      <c r="IZ109" s="16"/>
      <c r="JA109" s="16"/>
      <c r="JB109" s="16"/>
      <c r="JC109" s="16"/>
      <c r="JD109" s="16"/>
      <c r="JE109" s="16"/>
      <c r="JF109" s="16"/>
      <c r="JG109" s="16"/>
      <c r="JH109" s="16"/>
      <c r="JI109" s="16"/>
      <c r="JJ109" s="16"/>
      <c r="JK109" s="16"/>
      <c r="JL109" s="16"/>
      <c r="JM109" s="16"/>
      <c r="JN109" s="16"/>
      <c r="JO109" s="16"/>
      <c r="JP109" s="16"/>
      <c r="JQ109" s="16"/>
      <c r="JR109" s="16"/>
      <c r="JS109" s="16"/>
      <c r="JT109" s="16"/>
      <c r="JU109" s="16"/>
      <c r="JV109" s="16"/>
      <c r="JW109" s="16"/>
      <c r="JX109" s="16"/>
      <c r="JY109" s="16"/>
      <c r="JZ109" s="16"/>
      <c r="KA109" s="16"/>
      <c r="KB109" s="16"/>
      <c r="KC109" s="16"/>
      <c r="KD109" s="16"/>
      <c r="KE109" s="16"/>
      <c r="KF109" s="16"/>
      <c r="KG109" s="16"/>
      <c r="KH109" s="16"/>
      <c r="KI109" s="16"/>
      <c r="KJ109" s="16"/>
      <c r="KK109" s="16"/>
      <c r="KL109" s="16"/>
      <c r="KM109" s="16"/>
      <c r="KN109" s="16"/>
      <c r="KO109" s="16"/>
      <c r="KP109" s="16"/>
      <c r="KQ109" s="16"/>
      <c r="KR109" s="16"/>
      <c r="KS109" s="16"/>
      <c r="KT109" s="16"/>
      <c r="KU109" s="16"/>
      <c r="KV109" s="16"/>
      <c r="KW109" s="16"/>
      <c r="KX109" s="16"/>
      <c r="KY109" s="16"/>
      <c r="KZ109" s="16"/>
      <c r="LA109" s="16"/>
      <c r="LB109" s="16"/>
      <c r="LC109" s="16"/>
      <c r="LD109" s="16"/>
      <c r="LE109" s="16"/>
      <c r="LF109" s="16"/>
      <c r="LG109" s="16"/>
      <c r="LH109" s="16"/>
      <c r="LI109" s="16"/>
      <c r="LJ109" s="16"/>
      <c r="LK109" s="16"/>
      <c r="LL109" s="16"/>
      <c r="LM109" s="16"/>
      <c r="LN109" s="16"/>
      <c r="LO109" s="16"/>
      <c r="LP109" s="16"/>
      <c r="LQ109" s="16"/>
      <c r="LR109" s="16"/>
      <c r="LS109" s="16"/>
      <c r="LT109" s="16"/>
      <c r="LU109" s="16"/>
      <c r="LV109" s="16"/>
      <c r="LW109" s="16"/>
      <c r="LX109" s="16"/>
      <c r="LY109" s="16"/>
      <c r="LZ109" s="16"/>
      <c r="MA109" s="16"/>
      <c r="MB109" s="16"/>
      <c r="MC109" s="16"/>
      <c r="MD109" s="16"/>
      <c r="ME109" s="16"/>
      <c r="MF109" s="16"/>
      <c r="MG109" s="16"/>
      <c r="MH109" s="16"/>
      <c r="MI109" s="16"/>
      <c r="MJ109" s="16"/>
      <c r="MK109" s="16"/>
      <c r="ML109" s="16"/>
      <c r="MM109" s="16"/>
      <c r="MN109" s="16"/>
      <c r="MO109" s="16"/>
      <c r="MP109" s="16"/>
      <c r="MQ109" s="16"/>
      <c r="MR109" s="16"/>
      <c r="MS109" s="16"/>
      <c r="MT109" s="16"/>
      <c r="MU109" s="16"/>
      <c r="MV109" s="16"/>
      <c r="MW109" s="16"/>
      <c r="MX109" s="16"/>
      <c r="MY109" s="16"/>
      <c r="MZ109" s="16"/>
      <c r="NA109" s="16"/>
      <c r="NB109" s="16"/>
      <c r="NC109" s="16"/>
      <c r="ND109" s="16"/>
      <c r="NE109" s="16"/>
      <c r="NF109" s="16"/>
      <c r="NG109" s="16"/>
      <c r="NH109" s="16"/>
      <c r="NI109" s="16"/>
      <c r="NJ109" s="16"/>
      <c r="NK109" s="16"/>
      <c r="NL109" s="16"/>
      <c r="NM109" s="16"/>
      <c r="NN109" s="16"/>
      <c r="NO109" s="16"/>
      <c r="NP109" s="16"/>
      <c r="NQ109" s="16"/>
      <c r="NR109" s="16"/>
      <c r="NS109" s="16"/>
      <c r="NT109" s="16"/>
      <c r="NU109" s="16"/>
      <c r="NV109" s="16"/>
      <c r="NW109" s="16"/>
      <c r="NX109" s="16"/>
      <c r="NY109" s="16"/>
      <c r="NZ109" s="16"/>
      <c r="OA109" s="16"/>
      <c r="OB109" s="16"/>
      <c r="OC109" s="16"/>
      <c r="OD109" s="16"/>
      <c r="OE109" s="16"/>
      <c r="OF109" s="16"/>
      <c r="OG109" s="16"/>
      <c r="OH109" s="16"/>
      <c r="OI109" s="16"/>
      <c r="OJ109" s="16"/>
      <c r="OK109" s="16"/>
      <c r="OL109" s="16"/>
      <c r="OM109" s="16"/>
      <c r="ON109" s="16"/>
      <c r="OO109" s="16"/>
      <c r="OP109" s="16"/>
      <c r="OQ109" s="16"/>
      <c r="OR109" s="16"/>
      <c r="OS109" s="16"/>
      <c r="OT109" s="16"/>
      <c r="OU109" s="16"/>
      <c r="OV109" s="16"/>
      <c r="OW109" s="16"/>
      <c r="OX109" s="16"/>
      <c r="OY109" s="16"/>
      <c r="OZ109" s="16"/>
      <c r="PA109" s="16"/>
    </row>
    <row r="110" spans="2:417" ht="18">
      <c r="B110" s="1"/>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6"/>
      <c r="IP110" s="16"/>
      <c r="IQ110" s="16"/>
      <c r="IR110" s="16"/>
      <c r="IS110" s="16"/>
      <c r="IT110" s="16"/>
      <c r="IU110" s="16"/>
      <c r="IV110" s="16"/>
      <c r="IW110" s="16"/>
      <c r="IX110" s="16"/>
      <c r="IY110" s="16"/>
      <c r="IZ110" s="16"/>
      <c r="JA110" s="16"/>
      <c r="JB110" s="16"/>
      <c r="JC110" s="16"/>
      <c r="JD110" s="16"/>
      <c r="JE110" s="16"/>
      <c r="JF110" s="16"/>
      <c r="JG110" s="16"/>
      <c r="JH110" s="16"/>
      <c r="JI110" s="16"/>
      <c r="JJ110" s="16"/>
      <c r="JK110" s="16"/>
      <c r="JL110" s="16"/>
      <c r="JM110" s="16"/>
      <c r="JN110" s="16"/>
      <c r="JO110" s="16"/>
      <c r="JP110" s="16"/>
      <c r="JQ110" s="16"/>
      <c r="JR110" s="16"/>
      <c r="JS110" s="16"/>
      <c r="JT110" s="16"/>
      <c r="JU110" s="16"/>
      <c r="JV110" s="16"/>
      <c r="JW110" s="16"/>
      <c r="JX110" s="16"/>
      <c r="JY110" s="16"/>
      <c r="JZ110" s="16"/>
      <c r="KA110" s="16"/>
      <c r="KB110" s="16"/>
      <c r="KC110" s="16"/>
      <c r="KD110" s="16"/>
      <c r="KE110" s="16"/>
      <c r="KF110" s="16"/>
      <c r="KG110" s="16"/>
      <c r="KH110" s="16"/>
      <c r="KI110" s="16"/>
      <c r="KJ110" s="16"/>
      <c r="KK110" s="16"/>
      <c r="KL110" s="16"/>
      <c r="KM110" s="16"/>
      <c r="KN110" s="16"/>
      <c r="KO110" s="16"/>
      <c r="KP110" s="16"/>
      <c r="KQ110" s="16"/>
      <c r="KR110" s="16"/>
      <c r="KS110" s="16"/>
      <c r="KT110" s="16"/>
      <c r="KU110" s="16"/>
      <c r="KV110" s="16"/>
      <c r="KW110" s="16"/>
      <c r="KX110" s="16"/>
      <c r="KY110" s="16"/>
      <c r="KZ110" s="16"/>
      <c r="LA110" s="16"/>
      <c r="LB110" s="16"/>
      <c r="LC110" s="16"/>
      <c r="LD110" s="16"/>
      <c r="LE110" s="16"/>
      <c r="LF110" s="16"/>
      <c r="LG110" s="16"/>
      <c r="LH110" s="16"/>
      <c r="LI110" s="16"/>
      <c r="LJ110" s="16"/>
      <c r="LK110" s="16"/>
      <c r="LL110" s="16"/>
      <c r="LM110" s="16"/>
      <c r="LN110" s="16"/>
      <c r="LO110" s="16"/>
      <c r="LP110" s="16"/>
      <c r="LQ110" s="16"/>
      <c r="LR110" s="16"/>
      <c r="LS110" s="16"/>
      <c r="LT110" s="16"/>
      <c r="LU110" s="16"/>
      <c r="LV110" s="16"/>
      <c r="LW110" s="16"/>
      <c r="LX110" s="16"/>
      <c r="LY110" s="16"/>
      <c r="LZ110" s="16"/>
      <c r="MA110" s="16"/>
      <c r="MB110" s="16"/>
      <c r="MC110" s="16"/>
      <c r="MD110" s="16"/>
      <c r="ME110" s="16"/>
      <c r="MF110" s="16"/>
      <c r="MG110" s="16"/>
      <c r="MH110" s="16"/>
      <c r="MI110" s="16"/>
      <c r="MJ110" s="16"/>
      <c r="MK110" s="16"/>
      <c r="ML110" s="16"/>
      <c r="MM110" s="16"/>
      <c r="MN110" s="16"/>
      <c r="MO110" s="16"/>
      <c r="MP110" s="16"/>
      <c r="MQ110" s="16"/>
      <c r="MR110" s="16"/>
      <c r="MS110" s="16"/>
      <c r="MT110" s="16"/>
      <c r="MU110" s="16"/>
      <c r="MV110" s="16"/>
      <c r="MW110" s="16"/>
      <c r="MX110" s="16"/>
      <c r="MY110" s="16"/>
      <c r="MZ110" s="16"/>
      <c r="NA110" s="16"/>
      <c r="NB110" s="16"/>
      <c r="NC110" s="16"/>
      <c r="ND110" s="16"/>
      <c r="NE110" s="16"/>
      <c r="NF110" s="16"/>
      <c r="NG110" s="16"/>
      <c r="NH110" s="16"/>
      <c r="NI110" s="16"/>
      <c r="NJ110" s="16"/>
      <c r="NK110" s="16"/>
      <c r="NL110" s="16"/>
      <c r="NM110" s="16"/>
      <c r="NN110" s="16"/>
      <c r="NO110" s="16"/>
      <c r="NP110" s="16"/>
      <c r="NQ110" s="16"/>
      <c r="NR110" s="16"/>
      <c r="NS110" s="16"/>
      <c r="NT110" s="16"/>
      <c r="NU110" s="16"/>
      <c r="NV110" s="16"/>
      <c r="NW110" s="16"/>
      <c r="NX110" s="16"/>
      <c r="NY110" s="16"/>
      <c r="NZ110" s="16"/>
      <c r="OA110" s="16"/>
      <c r="OB110" s="16"/>
      <c r="OC110" s="16"/>
      <c r="OD110" s="16"/>
      <c r="OE110" s="16"/>
      <c r="OF110" s="16"/>
      <c r="OG110" s="16"/>
      <c r="OH110" s="16"/>
      <c r="OI110" s="16"/>
      <c r="OJ110" s="16"/>
      <c r="OK110" s="16"/>
      <c r="OL110" s="16"/>
      <c r="OM110" s="16"/>
      <c r="ON110" s="16"/>
      <c r="OO110" s="16"/>
      <c r="OP110" s="16"/>
      <c r="OQ110" s="16"/>
      <c r="OR110" s="16"/>
      <c r="OS110" s="16"/>
      <c r="OT110" s="16"/>
      <c r="OU110" s="16"/>
      <c r="OV110" s="16"/>
      <c r="OW110" s="16"/>
      <c r="OX110" s="16"/>
      <c r="OY110" s="16"/>
      <c r="OZ110" s="16"/>
      <c r="PA110" s="16"/>
    </row>
    <row r="111" spans="2:417" ht="18">
      <c r="B111" s="1"/>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c r="IV111" s="16"/>
      <c r="IW111" s="16"/>
      <c r="IX111" s="16"/>
      <c r="IY111" s="16"/>
      <c r="IZ111" s="16"/>
      <c r="JA111" s="16"/>
      <c r="JB111" s="16"/>
      <c r="JC111" s="16"/>
      <c r="JD111" s="16"/>
      <c r="JE111" s="16"/>
      <c r="JF111" s="16"/>
      <c r="JG111" s="16"/>
      <c r="JH111" s="16"/>
      <c r="JI111" s="16"/>
      <c r="JJ111" s="16"/>
      <c r="JK111" s="16"/>
      <c r="JL111" s="16"/>
      <c r="JM111" s="16"/>
      <c r="JN111" s="16"/>
      <c r="JO111" s="16"/>
      <c r="JP111" s="16"/>
      <c r="JQ111" s="16"/>
      <c r="JR111" s="16"/>
      <c r="JS111" s="16"/>
      <c r="JT111" s="16"/>
      <c r="JU111" s="16"/>
      <c r="JV111" s="16"/>
      <c r="JW111" s="16"/>
      <c r="JX111" s="16"/>
      <c r="JY111" s="16"/>
      <c r="JZ111" s="16"/>
      <c r="KA111" s="16"/>
      <c r="KB111" s="16"/>
      <c r="KC111" s="16"/>
      <c r="KD111" s="16"/>
      <c r="KE111" s="16"/>
      <c r="KF111" s="16"/>
      <c r="KG111" s="16"/>
      <c r="KH111" s="16"/>
      <c r="KI111" s="16"/>
      <c r="KJ111" s="16"/>
      <c r="KK111" s="16"/>
      <c r="KL111" s="16"/>
      <c r="KM111" s="16"/>
      <c r="KN111" s="16"/>
      <c r="KO111" s="16"/>
      <c r="KP111" s="16"/>
      <c r="KQ111" s="16"/>
      <c r="KR111" s="16"/>
      <c r="KS111" s="16"/>
      <c r="KT111" s="16"/>
      <c r="KU111" s="16"/>
      <c r="KV111" s="16"/>
      <c r="KW111" s="16"/>
      <c r="KX111" s="16"/>
      <c r="KY111" s="16"/>
      <c r="KZ111" s="16"/>
      <c r="LA111" s="16"/>
      <c r="LB111" s="16"/>
      <c r="LC111" s="16"/>
      <c r="LD111" s="16"/>
      <c r="LE111" s="16"/>
      <c r="LF111" s="16"/>
      <c r="LG111" s="16"/>
      <c r="LH111" s="16"/>
      <c r="LI111" s="16"/>
      <c r="LJ111" s="16"/>
      <c r="LK111" s="16"/>
      <c r="LL111" s="16"/>
      <c r="LM111" s="16"/>
      <c r="LN111" s="16"/>
      <c r="LO111" s="16"/>
      <c r="LP111" s="16"/>
      <c r="LQ111" s="16"/>
      <c r="LR111" s="16"/>
      <c r="LS111" s="16"/>
      <c r="LT111" s="16"/>
      <c r="LU111" s="16"/>
      <c r="LV111" s="16"/>
      <c r="LW111" s="16"/>
      <c r="LX111" s="16"/>
      <c r="LY111" s="16"/>
      <c r="LZ111" s="16"/>
      <c r="MA111" s="16"/>
      <c r="MB111" s="16"/>
      <c r="MC111" s="16"/>
      <c r="MD111" s="16"/>
      <c r="ME111" s="16"/>
      <c r="MF111" s="16"/>
      <c r="MG111" s="16"/>
      <c r="MH111" s="16"/>
      <c r="MI111" s="16"/>
      <c r="MJ111" s="16"/>
      <c r="MK111" s="16"/>
      <c r="ML111" s="16"/>
      <c r="MM111" s="16"/>
      <c r="MN111" s="16"/>
      <c r="MO111" s="16"/>
      <c r="MP111" s="16"/>
      <c r="MQ111" s="16"/>
      <c r="MR111" s="16"/>
      <c r="MS111" s="16"/>
      <c r="MT111" s="16"/>
      <c r="MU111" s="16"/>
      <c r="MV111" s="16"/>
      <c r="MW111" s="16"/>
      <c r="MX111" s="16"/>
      <c r="MY111" s="16"/>
      <c r="MZ111" s="16"/>
      <c r="NA111" s="16"/>
      <c r="NB111" s="16"/>
      <c r="NC111" s="16"/>
      <c r="ND111" s="16"/>
      <c r="NE111" s="16"/>
      <c r="NF111" s="16"/>
      <c r="NG111" s="16"/>
      <c r="NH111" s="16"/>
      <c r="NI111" s="16"/>
      <c r="NJ111" s="16"/>
      <c r="NK111" s="16"/>
      <c r="NL111" s="16"/>
      <c r="NM111" s="16"/>
      <c r="NN111" s="16"/>
      <c r="NO111" s="16"/>
      <c r="NP111" s="16"/>
      <c r="NQ111" s="16"/>
      <c r="NR111" s="16"/>
      <c r="NS111" s="16"/>
      <c r="NT111" s="16"/>
      <c r="NU111" s="16"/>
      <c r="NV111" s="16"/>
      <c r="NW111" s="16"/>
      <c r="NX111" s="16"/>
      <c r="NY111" s="16"/>
      <c r="NZ111" s="16"/>
      <c r="OA111" s="16"/>
      <c r="OB111" s="16"/>
      <c r="OC111" s="16"/>
      <c r="OD111" s="16"/>
      <c r="OE111" s="16"/>
      <c r="OF111" s="16"/>
      <c r="OG111" s="16"/>
      <c r="OH111" s="16"/>
      <c r="OI111" s="16"/>
      <c r="OJ111" s="16"/>
      <c r="OK111" s="16"/>
      <c r="OL111" s="16"/>
      <c r="OM111" s="16"/>
      <c r="ON111" s="16"/>
      <c r="OO111" s="16"/>
      <c r="OP111" s="16"/>
      <c r="OQ111" s="16"/>
      <c r="OR111" s="16"/>
      <c r="OS111" s="16"/>
      <c r="OT111" s="16"/>
      <c r="OU111" s="16"/>
      <c r="OV111" s="16"/>
      <c r="OW111" s="16"/>
      <c r="OX111" s="16"/>
      <c r="OY111" s="16"/>
      <c r="OZ111" s="16"/>
      <c r="PA111" s="16"/>
    </row>
    <row r="112" spans="2:417" ht="18">
      <c r="B112" s="1"/>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c r="IW112" s="16"/>
      <c r="IX112" s="16"/>
      <c r="IY112" s="16"/>
      <c r="IZ112" s="16"/>
      <c r="JA112" s="16"/>
      <c r="JB112" s="16"/>
      <c r="JC112" s="16"/>
      <c r="JD112" s="16"/>
      <c r="JE112" s="16"/>
      <c r="JF112" s="16"/>
      <c r="JG112" s="16"/>
      <c r="JH112" s="16"/>
      <c r="JI112" s="16"/>
      <c r="JJ112" s="16"/>
      <c r="JK112" s="16"/>
      <c r="JL112" s="16"/>
      <c r="JM112" s="16"/>
      <c r="JN112" s="16"/>
      <c r="JO112" s="16"/>
      <c r="JP112" s="16"/>
      <c r="JQ112" s="16"/>
      <c r="JR112" s="16"/>
      <c r="JS112" s="16"/>
      <c r="JT112" s="16"/>
      <c r="JU112" s="16"/>
      <c r="JV112" s="16"/>
      <c r="JW112" s="16"/>
      <c r="JX112" s="16"/>
      <c r="JY112" s="16"/>
      <c r="JZ112" s="16"/>
      <c r="KA112" s="16"/>
      <c r="KB112" s="16"/>
      <c r="KC112" s="16"/>
      <c r="KD112" s="16"/>
      <c r="KE112" s="16"/>
      <c r="KF112" s="16"/>
      <c r="KG112" s="16"/>
      <c r="KH112" s="16"/>
      <c r="KI112" s="16"/>
      <c r="KJ112" s="16"/>
      <c r="KK112" s="16"/>
      <c r="KL112" s="16"/>
      <c r="KM112" s="16"/>
      <c r="KN112" s="16"/>
      <c r="KO112" s="16"/>
      <c r="KP112" s="16"/>
      <c r="KQ112" s="16"/>
      <c r="KR112" s="16"/>
      <c r="KS112" s="16"/>
      <c r="KT112" s="16"/>
      <c r="KU112" s="16"/>
      <c r="KV112" s="16"/>
      <c r="KW112" s="16"/>
      <c r="KX112" s="16"/>
      <c r="KY112" s="16"/>
      <c r="KZ112" s="16"/>
      <c r="LA112" s="16"/>
      <c r="LB112" s="16"/>
      <c r="LC112" s="16"/>
      <c r="LD112" s="16"/>
      <c r="LE112" s="16"/>
      <c r="LF112" s="16"/>
      <c r="LG112" s="16"/>
      <c r="LH112" s="16"/>
      <c r="LI112" s="16"/>
      <c r="LJ112" s="16"/>
      <c r="LK112" s="16"/>
      <c r="LL112" s="16"/>
      <c r="LM112" s="16"/>
      <c r="LN112" s="16"/>
      <c r="LO112" s="16"/>
      <c r="LP112" s="16"/>
      <c r="LQ112" s="16"/>
      <c r="LR112" s="16"/>
      <c r="LS112" s="16"/>
      <c r="LT112" s="16"/>
      <c r="LU112" s="16"/>
      <c r="LV112" s="16"/>
      <c r="LW112" s="16"/>
      <c r="LX112" s="16"/>
      <c r="LY112" s="16"/>
      <c r="LZ112" s="16"/>
      <c r="MA112" s="16"/>
      <c r="MB112" s="16"/>
      <c r="MC112" s="16"/>
      <c r="MD112" s="16"/>
      <c r="ME112" s="16"/>
      <c r="MF112" s="16"/>
      <c r="MG112" s="16"/>
      <c r="MH112" s="16"/>
      <c r="MI112" s="16"/>
      <c r="MJ112" s="16"/>
      <c r="MK112" s="16"/>
      <c r="ML112" s="16"/>
      <c r="MM112" s="16"/>
      <c r="MN112" s="16"/>
      <c r="MO112" s="16"/>
      <c r="MP112" s="16"/>
      <c r="MQ112" s="16"/>
      <c r="MR112" s="16"/>
      <c r="MS112" s="16"/>
      <c r="MT112" s="16"/>
      <c r="MU112" s="16"/>
      <c r="MV112" s="16"/>
      <c r="MW112" s="16"/>
      <c r="MX112" s="16"/>
      <c r="MY112" s="16"/>
      <c r="MZ112" s="16"/>
      <c r="NA112" s="16"/>
      <c r="NB112" s="16"/>
      <c r="NC112" s="16"/>
      <c r="ND112" s="16"/>
      <c r="NE112" s="16"/>
      <c r="NF112" s="16"/>
      <c r="NG112" s="16"/>
      <c r="NH112" s="16"/>
      <c r="NI112" s="16"/>
      <c r="NJ112" s="16"/>
      <c r="NK112" s="16"/>
      <c r="NL112" s="16"/>
      <c r="NM112" s="16"/>
      <c r="NN112" s="16"/>
      <c r="NO112" s="16"/>
      <c r="NP112" s="16"/>
      <c r="NQ112" s="16"/>
      <c r="NR112" s="16"/>
      <c r="NS112" s="16"/>
      <c r="NT112" s="16"/>
      <c r="NU112" s="16"/>
      <c r="NV112" s="16"/>
      <c r="NW112" s="16"/>
      <c r="NX112" s="16"/>
      <c r="NY112" s="16"/>
      <c r="NZ112" s="16"/>
      <c r="OA112" s="16"/>
      <c r="OB112" s="16"/>
      <c r="OC112" s="16"/>
      <c r="OD112" s="16"/>
      <c r="OE112" s="16"/>
      <c r="OF112" s="16"/>
      <c r="OG112" s="16"/>
      <c r="OH112" s="16"/>
      <c r="OI112" s="16"/>
      <c r="OJ112" s="16"/>
      <c r="OK112" s="16"/>
      <c r="OL112" s="16"/>
      <c r="OM112" s="16"/>
      <c r="ON112" s="16"/>
      <c r="OO112" s="16"/>
      <c r="OP112" s="16"/>
      <c r="OQ112" s="16"/>
      <c r="OR112" s="16"/>
      <c r="OS112" s="16"/>
      <c r="OT112" s="16"/>
      <c r="OU112" s="16"/>
      <c r="OV112" s="16"/>
      <c r="OW112" s="16"/>
      <c r="OX112" s="16"/>
      <c r="OY112" s="16"/>
      <c r="OZ112" s="16"/>
      <c r="PA112" s="16"/>
    </row>
    <row r="113" spans="2:417" ht="18">
      <c r="B113" s="1"/>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c r="IW113" s="16"/>
      <c r="IX113" s="16"/>
      <c r="IY113" s="16"/>
      <c r="IZ113" s="16"/>
      <c r="JA113" s="16"/>
      <c r="JB113" s="16"/>
      <c r="JC113" s="16"/>
      <c r="JD113" s="16"/>
      <c r="JE113" s="16"/>
      <c r="JF113" s="16"/>
      <c r="JG113" s="16"/>
      <c r="JH113" s="16"/>
      <c r="JI113" s="16"/>
      <c r="JJ113" s="16"/>
      <c r="JK113" s="16"/>
      <c r="JL113" s="16"/>
      <c r="JM113" s="16"/>
      <c r="JN113" s="16"/>
      <c r="JO113" s="16"/>
      <c r="JP113" s="16"/>
      <c r="JQ113" s="16"/>
      <c r="JR113" s="16"/>
      <c r="JS113" s="16"/>
      <c r="JT113" s="16"/>
      <c r="JU113" s="16"/>
      <c r="JV113" s="16"/>
      <c r="JW113" s="16"/>
      <c r="JX113" s="16"/>
      <c r="JY113" s="16"/>
      <c r="JZ113" s="16"/>
      <c r="KA113" s="16"/>
      <c r="KB113" s="16"/>
      <c r="KC113" s="16"/>
      <c r="KD113" s="16"/>
      <c r="KE113" s="16"/>
      <c r="KF113" s="16"/>
      <c r="KG113" s="16"/>
      <c r="KH113" s="16"/>
      <c r="KI113" s="16"/>
      <c r="KJ113" s="16"/>
      <c r="KK113" s="16"/>
      <c r="KL113" s="16"/>
      <c r="KM113" s="16"/>
      <c r="KN113" s="16"/>
      <c r="KO113" s="16"/>
      <c r="KP113" s="16"/>
      <c r="KQ113" s="16"/>
      <c r="KR113" s="16"/>
      <c r="KS113" s="16"/>
      <c r="KT113" s="16"/>
      <c r="KU113" s="16"/>
      <c r="KV113" s="16"/>
      <c r="KW113" s="16"/>
      <c r="KX113" s="16"/>
      <c r="KY113" s="16"/>
      <c r="KZ113" s="16"/>
      <c r="LA113" s="16"/>
      <c r="LB113" s="16"/>
      <c r="LC113" s="16"/>
      <c r="LD113" s="16"/>
      <c r="LE113" s="16"/>
      <c r="LF113" s="16"/>
      <c r="LG113" s="16"/>
      <c r="LH113" s="16"/>
      <c r="LI113" s="16"/>
      <c r="LJ113" s="16"/>
      <c r="LK113" s="16"/>
      <c r="LL113" s="16"/>
      <c r="LM113" s="16"/>
      <c r="LN113" s="16"/>
      <c r="LO113" s="16"/>
      <c r="LP113" s="16"/>
      <c r="LQ113" s="16"/>
      <c r="LR113" s="16"/>
      <c r="LS113" s="16"/>
      <c r="LT113" s="16"/>
      <c r="LU113" s="16"/>
      <c r="LV113" s="16"/>
      <c r="LW113" s="16"/>
      <c r="LX113" s="16"/>
      <c r="LY113" s="16"/>
      <c r="LZ113" s="16"/>
      <c r="MA113" s="16"/>
      <c r="MB113" s="16"/>
      <c r="MC113" s="16"/>
      <c r="MD113" s="16"/>
      <c r="ME113" s="16"/>
      <c r="MF113" s="16"/>
      <c r="MG113" s="16"/>
      <c r="MH113" s="16"/>
      <c r="MI113" s="16"/>
      <c r="MJ113" s="16"/>
      <c r="MK113" s="16"/>
      <c r="ML113" s="16"/>
      <c r="MM113" s="16"/>
      <c r="MN113" s="16"/>
      <c r="MO113" s="16"/>
      <c r="MP113" s="16"/>
      <c r="MQ113" s="16"/>
      <c r="MR113" s="16"/>
      <c r="MS113" s="16"/>
      <c r="MT113" s="16"/>
      <c r="MU113" s="16"/>
      <c r="MV113" s="16"/>
      <c r="MW113" s="16"/>
      <c r="MX113" s="16"/>
      <c r="MY113" s="16"/>
      <c r="MZ113" s="16"/>
      <c r="NA113" s="16"/>
      <c r="NB113" s="16"/>
      <c r="NC113" s="16"/>
      <c r="ND113" s="16"/>
      <c r="NE113" s="16"/>
      <c r="NF113" s="16"/>
      <c r="NG113" s="16"/>
      <c r="NH113" s="16"/>
      <c r="NI113" s="16"/>
      <c r="NJ113" s="16"/>
      <c r="NK113" s="16"/>
      <c r="NL113" s="16"/>
      <c r="NM113" s="16"/>
      <c r="NN113" s="16"/>
      <c r="NO113" s="16"/>
      <c r="NP113" s="16"/>
      <c r="NQ113" s="16"/>
      <c r="NR113" s="16"/>
      <c r="NS113" s="16"/>
      <c r="NT113" s="16"/>
      <c r="NU113" s="16"/>
      <c r="NV113" s="16"/>
      <c r="NW113" s="16"/>
      <c r="NX113" s="16"/>
      <c r="NY113" s="16"/>
      <c r="NZ113" s="16"/>
      <c r="OA113" s="16"/>
      <c r="OB113" s="16"/>
      <c r="OC113" s="16"/>
      <c r="OD113" s="16"/>
      <c r="OE113" s="16"/>
      <c r="OF113" s="16"/>
      <c r="OG113" s="16"/>
      <c r="OH113" s="16"/>
      <c r="OI113" s="16"/>
      <c r="OJ113" s="16"/>
      <c r="OK113" s="16"/>
      <c r="OL113" s="16"/>
      <c r="OM113" s="16"/>
      <c r="ON113" s="16"/>
      <c r="OO113" s="16"/>
      <c r="OP113" s="16"/>
      <c r="OQ113" s="16"/>
      <c r="OR113" s="16"/>
      <c r="OS113" s="16"/>
      <c r="OT113" s="16"/>
      <c r="OU113" s="16"/>
      <c r="OV113" s="16"/>
      <c r="OW113" s="16"/>
      <c r="OX113" s="16"/>
      <c r="OY113" s="16"/>
      <c r="OZ113" s="16"/>
      <c r="PA113" s="16"/>
    </row>
    <row r="114" spans="2:417" ht="18">
      <c r="B114" s="1"/>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c r="IN114" s="16"/>
      <c r="IO114" s="16"/>
      <c r="IP114" s="16"/>
      <c r="IQ114" s="16"/>
      <c r="IR114" s="16"/>
      <c r="IS114" s="16"/>
      <c r="IT114" s="16"/>
      <c r="IU114" s="16"/>
      <c r="IV114" s="16"/>
      <c r="IW114" s="16"/>
      <c r="IX114" s="16"/>
      <c r="IY114" s="16"/>
      <c r="IZ114" s="16"/>
      <c r="JA114" s="16"/>
      <c r="JB114" s="16"/>
      <c r="JC114" s="16"/>
      <c r="JD114" s="16"/>
      <c r="JE114" s="16"/>
      <c r="JF114" s="16"/>
      <c r="JG114" s="16"/>
      <c r="JH114" s="16"/>
      <c r="JI114" s="16"/>
      <c r="JJ114" s="16"/>
      <c r="JK114" s="16"/>
      <c r="JL114" s="16"/>
      <c r="JM114" s="16"/>
      <c r="JN114" s="16"/>
      <c r="JO114" s="16"/>
      <c r="JP114" s="16"/>
      <c r="JQ114" s="16"/>
      <c r="JR114" s="16"/>
      <c r="JS114" s="16"/>
      <c r="JT114" s="16"/>
      <c r="JU114" s="16"/>
      <c r="JV114" s="16"/>
      <c r="JW114" s="16"/>
      <c r="JX114" s="16"/>
      <c r="JY114" s="16"/>
      <c r="JZ114" s="16"/>
      <c r="KA114" s="16"/>
      <c r="KB114" s="16"/>
      <c r="KC114" s="16"/>
      <c r="KD114" s="16"/>
      <c r="KE114" s="16"/>
      <c r="KF114" s="16"/>
      <c r="KG114" s="16"/>
      <c r="KH114" s="16"/>
      <c r="KI114" s="16"/>
      <c r="KJ114" s="16"/>
      <c r="KK114" s="16"/>
      <c r="KL114" s="16"/>
      <c r="KM114" s="16"/>
      <c r="KN114" s="16"/>
      <c r="KO114" s="16"/>
      <c r="KP114" s="16"/>
      <c r="KQ114" s="16"/>
      <c r="KR114" s="16"/>
      <c r="KS114" s="16"/>
      <c r="KT114" s="16"/>
      <c r="KU114" s="16"/>
      <c r="KV114" s="16"/>
      <c r="KW114" s="16"/>
      <c r="KX114" s="16"/>
      <c r="KY114" s="16"/>
      <c r="KZ114" s="16"/>
      <c r="LA114" s="16"/>
      <c r="LB114" s="16"/>
      <c r="LC114" s="16"/>
      <c r="LD114" s="16"/>
      <c r="LE114" s="16"/>
      <c r="LF114" s="16"/>
      <c r="LG114" s="16"/>
      <c r="LH114" s="16"/>
      <c r="LI114" s="16"/>
      <c r="LJ114" s="16"/>
      <c r="LK114" s="16"/>
      <c r="LL114" s="16"/>
      <c r="LM114" s="16"/>
      <c r="LN114" s="16"/>
      <c r="LO114" s="16"/>
      <c r="LP114" s="16"/>
      <c r="LQ114" s="16"/>
      <c r="LR114" s="16"/>
      <c r="LS114" s="16"/>
      <c r="LT114" s="16"/>
      <c r="LU114" s="16"/>
      <c r="LV114" s="16"/>
      <c r="LW114" s="16"/>
      <c r="LX114" s="16"/>
      <c r="LY114" s="16"/>
      <c r="LZ114" s="16"/>
      <c r="MA114" s="16"/>
      <c r="MB114" s="16"/>
      <c r="MC114" s="16"/>
      <c r="MD114" s="16"/>
      <c r="ME114" s="16"/>
      <c r="MF114" s="16"/>
      <c r="MG114" s="16"/>
      <c r="MH114" s="16"/>
      <c r="MI114" s="16"/>
      <c r="MJ114" s="16"/>
      <c r="MK114" s="16"/>
      <c r="ML114" s="16"/>
      <c r="MM114" s="16"/>
      <c r="MN114" s="16"/>
      <c r="MO114" s="16"/>
      <c r="MP114" s="16"/>
      <c r="MQ114" s="16"/>
      <c r="MR114" s="16"/>
      <c r="MS114" s="16"/>
      <c r="MT114" s="16"/>
      <c r="MU114" s="16"/>
      <c r="MV114" s="16"/>
      <c r="MW114" s="16"/>
      <c r="MX114" s="16"/>
      <c r="MY114" s="16"/>
      <c r="MZ114" s="16"/>
      <c r="NA114" s="16"/>
      <c r="NB114" s="16"/>
      <c r="NC114" s="16"/>
      <c r="ND114" s="16"/>
      <c r="NE114" s="16"/>
      <c r="NF114" s="16"/>
      <c r="NG114" s="16"/>
      <c r="NH114" s="16"/>
      <c r="NI114" s="16"/>
      <c r="NJ114" s="16"/>
      <c r="NK114" s="16"/>
      <c r="NL114" s="16"/>
      <c r="NM114" s="16"/>
      <c r="NN114" s="16"/>
      <c r="NO114" s="16"/>
      <c r="NP114" s="16"/>
      <c r="NQ114" s="16"/>
      <c r="NR114" s="16"/>
      <c r="NS114" s="16"/>
      <c r="NT114" s="16"/>
      <c r="NU114" s="16"/>
      <c r="NV114" s="16"/>
      <c r="NW114" s="16"/>
      <c r="NX114" s="16"/>
      <c r="NY114" s="16"/>
      <c r="NZ114" s="16"/>
      <c r="OA114" s="16"/>
      <c r="OB114" s="16"/>
      <c r="OC114" s="16"/>
      <c r="OD114" s="16"/>
      <c r="OE114" s="16"/>
      <c r="OF114" s="16"/>
      <c r="OG114" s="16"/>
      <c r="OH114" s="16"/>
      <c r="OI114" s="16"/>
      <c r="OJ114" s="16"/>
      <c r="OK114" s="16"/>
      <c r="OL114" s="16"/>
      <c r="OM114" s="16"/>
      <c r="ON114" s="16"/>
      <c r="OO114" s="16"/>
      <c r="OP114" s="16"/>
      <c r="OQ114" s="16"/>
      <c r="OR114" s="16"/>
      <c r="OS114" s="16"/>
      <c r="OT114" s="16"/>
      <c r="OU114" s="16"/>
      <c r="OV114" s="16"/>
      <c r="OW114" s="16"/>
      <c r="OX114" s="16"/>
      <c r="OY114" s="16"/>
      <c r="OZ114" s="16"/>
      <c r="PA114" s="16"/>
    </row>
    <row r="115" spans="2:417" ht="18">
      <c r="B115" s="1"/>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c r="IN115" s="16"/>
      <c r="IO115" s="16"/>
      <c r="IP115" s="16"/>
      <c r="IQ115" s="16"/>
      <c r="IR115" s="16"/>
      <c r="IS115" s="16"/>
      <c r="IT115" s="16"/>
      <c r="IU115" s="16"/>
      <c r="IV115" s="16"/>
      <c r="IW115" s="16"/>
      <c r="IX115" s="16"/>
      <c r="IY115" s="16"/>
      <c r="IZ115" s="16"/>
      <c r="JA115" s="16"/>
      <c r="JB115" s="16"/>
      <c r="JC115" s="16"/>
      <c r="JD115" s="16"/>
      <c r="JE115" s="16"/>
      <c r="JF115" s="16"/>
      <c r="JG115" s="16"/>
      <c r="JH115" s="16"/>
      <c r="JI115" s="16"/>
      <c r="JJ115" s="16"/>
      <c r="JK115" s="16"/>
      <c r="JL115" s="16"/>
      <c r="JM115" s="16"/>
      <c r="JN115" s="16"/>
      <c r="JO115" s="16"/>
      <c r="JP115" s="16"/>
      <c r="JQ115" s="16"/>
      <c r="JR115" s="16"/>
      <c r="JS115" s="16"/>
      <c r="JT115" s="16"/>
      <c r="JU115" s="16"/>
      <c r="JV115" s="16"/>
      <c r="JW115" s="16"/>
      <c r="JX115" s="16"/>
      <c r="JY115" s="16"/>
      <c r="JZ115" s="16"/>
      <c r="KA115" s="16"/>
      <c r="KB115" s="16"/>
      <c r="KC115" s="16"/>
      <c r="KD115" s="16"/>
      <c r="KE115" s="16"/>
      <c r="KF115" s="16"/>
      <c r="KG115" s="16"/>
      <c r="KH115" s="16"/>
      <c r="KI115" s="16"/>
      <c r="KJ115" s="16"/>
      <c r="KK115" s="16"/>
      <c r="KL115" s="16"/>
      <c r="KM115" s="16"/>
      <c r="KN115" s="16"/>
      <c r="KO115" s="16"/>
      <c r="KP115" s="16"/>
      <c r="KQ115" s="16"/>
      <c r="KR115" s="16"/>
      <c r="KS115" s="16"/>
      <c r="KT115" s="16"/>
      <c r="KU115" s="16"/>
      <c r="KV115" s="16"/>
      <c r="KW115" s="16"/>
      <c r="KX115" s="16"/>
      <c r="KY115" s="16"/>
      <c r="KZ115" s="16"/>
      <c r="LA115" s="16"/>
      <c r="LB115" s="16"/>
      <c r="LC115" s="16"/>
      <c r="LD115" s="16"/>
      <c r="LE115" s="16"/>
      <c r="LF115" s="16"/>
      <c r="LG115" s="16"/>
      <c r="LH115" s="16"/>
      <c r="LI115" s="16"/>
      <c r="LJ115" s="16"/>
      <c r="LK115" s="16"/>
      <c r="LL115" s="16"/>
      <c r="LM115" s="16"/>
      <c r="LN115" s="16"/>
      <c r="LO115" s="16"/>
      <c r="LP115" s="16"/>
      <c r="LQ115" s="16"/>
      <c r="LR115" s="16"/>
      <c r="LS115" s="16"/>
      <c r="LT115" s="16"/>
      <c r="LU115" s="16"/>
      <c r="LV115" s="16"/>
      <c r="LW115" s="16"/>
      <c r="LX115" s="16"/>
      <c r="LY115" s="16"/>
      <c r="LZ115" s="16"/>
      <c r="MA115" s="16"/>
      <c r="MB115" s="16"/>
      <c r="MC115" s="16"/>
      <c r="MD115" s="16"/>
      <c r="ME115" s="16"/>
      <c r="MF115" s="16"/>
      <c r="MG115" s="16"/>
      <c r="MH115" s="16"/>
      <c r="MI115" s="16"/>
      <c r="MJ115" s="16"/>
      <c r="MK115" s="16"/>
      <c r="ML115" s="16"/>
      <c r="MM115" s="16"/>
      <c r="MN115" s="16"/>
      <c r="MO115" s="16"/>
      <c r="MP115" s="16"/>
      <c r="MQ115" s="16"/>
      <c r="MR115" s="16"/>
      <c r="MS115" s="16"/>
      <c r="MT115" s="16"/>
      <c r="MU115" s="16"/>
      <c r="MV115" s="16"/>
      <c r="MW115" s="16"/>
      <c r="MX115" s="16"/>
      <c r="MY115" s="16"/>
      <c r="MZ115" s="16"/>
      <c r="NA115" s="16"/>
      <c r="NB115" s="16"/>
      <c r="NC115" s="16"/>
      <c r="ND115" s="16"/>
      <c r="NE115" s="16"/>
      <c r="NF115" s="16"/>
      <c r="NG115" s="16"/>
      <c r="NH115" s="16"/>
      <c r="NI115" s="16"/>
      <c r="NJ115" s="16"/>
      <c r="NK115" s="16"/>
      <c r="NL115" s="16"/>
      <c r="NM115" s="16"/>
      <c r="NN115" s="16"/>
      <c r="NO115" s="16"/>
      <c r="NP115" s="16"/>
      <c r="NQ115" s="16"/>
      <c r="NR115" s="16"/>
      <c r="NS115" s="16"/>
      <c r="NT115" s="16"/>
      <c r="NU115" s="16"/>
      <c r="NV115" s="16"/>
      <c r="NW115" s="16"/>
      <c r="NX115" s="16"/>
      <c r="NY115" s="16"/>
      <c r="NZ115" s="16"/>
      <c r="OA115" s="16"/>
      <c r="OB115" s="16"/>
      <c r="OC115" s="16"/>
      <c r="OD115" s="16"/>
      <c r="OE115" s="16"/>
      <c r="OF115" s="16"/>
      <c r="OG115" s="16"/>
      <c r="OH115" s="16"/>
      <c r="OI115" s="16"/>
      <c r="OJ115" s="16"/>
      <c r="OK115" s="16"/>
      <c r="OL115" s="16"/>
      <c r="OM115" s="16"/>
      <c r="ON115" s="16"/>
      <c r="OO115" s="16"/>
      <c r="OP115" s="16"/>
      <c r="OQ115" s="16"/>
      <c r="OR115" s="16"/>
      <c r="OS115" s="16"/>
      <c r="OT115" s="16"/>
      <c r="OU115" s="16"/>
      <c r="OV115" s="16"/>
      <c r="OW115" s="16"/>
      <c r="OX115" s="16"/>
      <c r="OY115" s="16"/>
      <c r="OZ115" s="16"/>
      <c r="PA115" s="16"/>
    </row>
    <row r="116" spans="2:417" ht="18">
      <c r="B116" s="1"/>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c r="IW116" s="16"/>
      <c r="IX116" s="16"/>
      <c r="IY116" s="16"/>
      <c r="IZ116" s="16"/>
      <c r="JA116" s="16"/>
      <c r="JB116" s="16"/>
      <c r="JC116" s="16"/>
      <c r="JD116" s="16"/>
      <c r="JE116" s="16"/>
      <c r="JF116" s="16"/>
      <c r="JG116" s="16"/>
      <c r="JH116" s="16"/>
      <c r="JI116" s="16"/>
      <c r="JJ116" s="16"/>
      <c r="JK116" s="16"/>
      <c r="JL116" s="16"/>
      <c r="JM116" s="16"/>
      <c r="JN116" s="16"/>
      <c r="JO116" s="16"/>
      <c r="JP116" s="16"/>
      <c r="JQ116" s="16"/>
      <c r="JR116" s="16"/>
      <c r="JS116" s="16"/>
      <c r="JT116" s="16"/>
      <c r="JU116" s="16"/>
      <c r="JV116" s="16"/>
      <c r="JW116" s="16"/>
      <c r="JX116" s="16"/>
      <c r="JY116" s="16"/>
      <c r="JZ116" s="16"/>
      <c r="KA116" s="16"/>
      <c r="KB116" s="16"/>
      <c r="KC116" s="16"/>
      <c r="KD116" s="16"/>
      <c r="KE116" s="16"/>
      <c r="KF116" s="16"/>
      <c r="KG116" s="16"/>
      <c r="KH116" s="16"/>
      <c r="KI116" s="16"/>
      <c r="KJ116" s="16"/>
      <c r="KK116" s="16"/>
      <c r="KL116" s="16"/>
      <c r="KM116" s="16"/>
      <c r="KN116" s="16"/>
      <c r="KO116" s="16"/>
      <c r="KP116" s="16"/>
      <c r="KQ116" s="16"/>
      <c r="KR116" s="16"/>
      <c r="KS116" s="16"/>
      <c r="KT116" s="16"/>
      <c r="KU116" s="16"/>
      <c r="KV116" s="16"/>
      <c r="KW116" s="16"/>
      <c r="KX116" s="16"/>
      <c r="KY116" s="16"/>
      <c r="KZ116" s="16"/>
      <c r="LA116" s="16"/>
      <c r="LB116" s="16"/>
      <c r="LC116" s="16"/>
      <c r="LD116" s="16"/>
      <c r="LE116" s="16"/>
      <c r="LF116" s="16"/>
      <c r="LG116" s="16"/>
      <c r="LH116" s="16"/>
      <c r="LI116" s="16"/>
      <c r="LJ116" s="16"/>
      <c r="LK116" s="16"/>
      <c r="LL116" s="16"/>
      <c r="LM116" s="16"/>
      <c r="LN116" s="16"/>
      <c r="LO116" s="16"/>
      <c r="LP116" s="16"/>
      <c r="LQ116" s="16"/>
      <c r="LR116" s="16"/>
      <c r="LS116" s="16"/>
      <c r="LT116" s="16"/>
      <c r="LU116" s="16"/>
      <c r="LV116" s="16"/>
      <c r="LW116" s="16"/>
      <c r="LX116" s="16"/>
      <c r="LY116" s="16"/>
      <c r="LZ116" s="16"/>
      <c r="MA116" s="16"/>
      <c r="MB116" s="16"/>
      <c r="MC116" s="16"/>
      <c r="MD116" s="16"/>
      <c r="ME116" s="16"/>
      <c r="MF116" s="16"/>
      <c r="MG116" s="16"/>
      <c r="MH116" s="16"/>
      <c r="MI116" s="16"/>
      <c r="MJ116" s="16"/>
      <c r="MK116" s="16"/>
      <c r="ML116" s="16"/>
      <c r="MM116" s="16"/>
      <c r="MN116" s="16"/>
      <c r="MO116" s="16"/>
      <c r="MP116" s="16"/>
      <c r="MQ116" s="16"/>
      <c r="MR116" s="16"/>
      <c r="MS116" s="16"/>
      <c r="MT116" s="16"/>
      <c r="MU116" s="16"/>
      <c r="MV116" s="16"/>
      <c r="MW116" s="16"/>
      <c r="MX116" s="16"/>
      <c r="MY116" s="16"/>
      <c r="MZ116" s="16"/>
      <c r="NA116" s="16"/>
      <c r="NB116" s="16"/>
      <c r="NC116" s="16"/>
      <c r="ND116" s="16"/>
      <c r="NE116" s="16"/>
      <c r="NF116" s="16"/>
      <c r="NG116" s="16"/>
      <c r="NH116" s="16"/>
      <c r="NI116" s="16"/>
      <c r="NJ116" s="16"/>
      <c r="NK116" s="16"/>
      <c r="NL116" s="16"/>
      <c r="NM116" s="16"/>
      <c r="NN116" s="16"/>
      <c r="NO116" s="16"/>
      <c r="NP116" s="16"/>
      <c r="NQ116" s="16"/>
      <c r="NR116" s="16"/>
      <c r="NS116" s="16"/>
      <c r="NT116" s="16"/>
      <c r="NU116" s="16"/>
      <c r="NV116" s="16"/>
      <c r="NW116" s="16"/>
      <c r="NX116" s="16"/>
      <c r="NY116" s="16"/>
      <c r="NZ116" s="16"/>
      <c r="OA116" s="16"/>
      <c r="OB116" s="16"/>
      <c r="OC116" s="16"/>
      <c r="OD116" s="16"/>
      <c r="OE116" s="16"/>
      <c r="OF116" s="16"/>
      <c r="OG116" s="16"/>
      <c r="OH116" s="16"/>
      <c r="OI116" s="16"/>
      <c r="OJ116" s="16"/>
      <c r="OK116" s="16"/>
      <c r="OL116" s="16"/>
      <c r="OM116" s="16"/>
      <c r="ON116" s="16"/>
      <c r="OO116" s="16"/>
      <c r="OP116" s="16"/>
      <c r="OQ116" s="16"/>
      <c r="OR116" s="16"/>
      <c r="OS116" s="16"/>
      <c r="OT116" s="16"/>
      <c r="OU116" s="16"/>
      <c r="OV116" s="16"/>
      <c r="OW116" s="16"/>
      <c r="OX116" s="16"/>
      <c r="OY116" s="16"/>
      <c r="OZ116" s="16"/>
      <c r="PA116" s="16"/>
    </row>
    <row r="117" spans="2:417" ht="18">
      <c r="B117" s="1"/>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c r="IV117" s="16"/>
      <c r="IW117" s="16"/>
      <c r="IX117" s="16"/>
      <c r="IY117" s="16"/>
      <c r="IZ117" s="16"/>
      <c r="JA117" s="16"/>
      <c r="JB117" s="16"/>
      <c r="JC117" s="16"/>
      <c r="JD117" s="16"/>
      <c r="JE117" s="16"/>
      <c r="JF117" s="16"/>
      <c r="JG117" s="16"/>
      <c r="JH117" s="16"/>
      <c r="JI117" s="16"/>
      <c r="JJ117" s="16"/>
      <c r="JK117" s="16"/>
      <c r="JL117" s="16"/>
      <c r="JM117" s="16"/>
      <c r="JN117" s="16"/>
      <c r="JO117" s="16"/>
      <c r="JP117" s="16"/>
      <c r="JQ117" s="16"/>
      <c r="JR117" s="16"/>
      <c r="JS117" s="16"/>
      <c r="JT117" s="16"/>
      <c r="JU117" s="16"/>
      <c r="JV117" s="16"/>
      <c r="JW117" s="16"/>
      <c r="JX117" s="16"/>
      <c r="JY117" s="16"/>
      <c r="JZ117" s="16"/>
      <c r="KA117" s="16"/>
      <c r="KB117" s="16"/>
      <c r="KC117" s="16"/>
      <c r="KD117" s="16"/>
      <c r="KE117" s="16"/>
      <c r="KF117" s="16"/>
      <c r="KG117" s="16"/>
      <c r="KH117" s="16"/>
      <c r="KI117" s="16"/>
      <c r="KJ117" s="16"/>
      <c r="KK117" s="16"/>
      <c r="KL117" s="16"/>
      <c r="KM117" s="16"/>
      <c r="KN117" s="16"/>
      <c r="KO117" s="16"/>
      <c r="KP117" s="16"/>
      <c r="KQ117" s="16"/>
      <c r="KR117" s="16"/>
      <c r="KS117" s="16"/>
      <c r="KT117" s="16"/>
      <c r="KU117" s="16"/>
      <c r="KV117" s="16"/>
      <c r="KW117" s="16"/>
      <c r="KX117" s="16"/>
      <c r="KY117" s="16"/>
      <c r="KZ117" s="16"/>
      <c r="LA117" s="16"/>
      <c r="LB117" s="16"/>
      <c r="LC117" s="16"/>
      <c r="LD117" s="16"/>
      <c r="LE117" s="16"/>
      <c r="LF117" s="16"/>
      <c r="LG117" s="16"/>
      <c r="LH117" s="16"/>
      <c r="LI117" s="16"/>
      <c r="LJ117" s="16"/>
      <c r="LK117" s="16"/>
      <c r="LL117" s="16"/>
      <c r="LM117" s="16"/>
      <c r="LN117" s="16"/>
      <c r="LO117" s="16"/>
      <c r="LP117" s="16"/>
      <c r="LQ117" s="16"/>
      <c r="LR117" s="16"/>
      <c r="LS117" s="16"/>
      <c r="LT117" s="16"/>
      <c r="LU117" s="16"/>
      <c r="LV117" s="16"/>
      <c r="LW117" s="16"/>
      <c r="LX117" s="16"/>
      <c r="LY117" s="16"/>
      <c r="LZ117" s="16"/>
      <c r="MA117" s="16"/>
      <c r="MB117" s="16"/>
      <c r="MC117" s="16"/>
      <c r="MD117" s="16"/>
      <c r="ME117" s="16"/>
      <c r="MF117" s="16"/>
      <c r="MG117" s="16"/>
      <c r="MH117" s="16"/>
      <c r="MI117" s="16"/>
      <c r="MJ117" s="16"/>
      <c r="MK117" s="16"/>
      <c r="ML117" s="16"/>
      <c r="MM117" s="16"/>
      <c r="MN117" s="16"/>
      <c r="MO117" s="16"/>
      <c r="MP117" s="16"/>
      <c r="MQ117" s="16"/>
      <c r="MR117" s="16"/>
      <c r="MS117" s="16"/>
      <c r="MT117" s="16"/>
      <c r="MU117" s="16"/>
      <c r="MV117" s="16"/>
      <c r="MW117" s="16"/>
      <c r="MX117" s="16"/>
      <c r="MY117" s="16"/>
      <c r="MZ117" s="16"/>
      <c r="NA117" s="16"/>
      <c r="NB117" s="16"/>
      <c r="NC117" s="16"/>
      <c r="ND117" s="16"/>
      <c r="NE117" s="16"/>
      <c r="NF117" s="16"/>
      <c r="NG117" s="16"/>
      <c r="NH117" s="16"/>
      <c r="NI117" s="16"/>
      <c r="NJ117" s="16"/>
      <c r="NK117" s="16"/>
      <c r="NL117" s="16"/>
      <c r="NM117" s="16"/>
      <c r="NN117" s="16"/>
      <c r="NO117" s="16"/>
      <c r="NP117" s="16"/>
      <c r="NQ117" s="16"/>
      <c r="NR117" s="16"/>
      <c r="NS117" s="16"/>
      <c r="NT117" s="16"/>
      <c r="NU117" s="16"/>
      <c r="NV117" s="16"/>
      <c r="NW117" s="16"/>
      <c r="NX117" s="16"/>
      <c r="NY117" s="16"/>
      <c r="NZ117" s="16"/>
      <c r="OA117" s="16"/>
      <c r="OB117" s="16"/>
      <c r="OC117" s="16"/>
      <c r="OD117" s="16"/>
      <c r="OE117" s="16"/>
      <c r="OF117" s="16"/>
      <c r="OG117" s="16"/>
      <c r="OH117" s="16"/>
      <c r="OI117" s="16"/>
      <c r="OJ117" s="16"/>
      <c r="OK117" s="16"/>
      <c r="OL117" s="16"/>
      <c r="OM117" s="16"/>
      <c r="ON117" s="16"/>
      <c r="OO117" s="16"/>
      <c r="OP117" s="16"/>
      <c r="OQ117" s="16"/>
      <c r="OR117" s="16"/>
      <c r="OS117" s="16"/>
      <c r="OT117" s="16"/>
      <c r="OU117" s="16"/>
      <c r="OV117" s="16"/>
      <c r="OW117" s="16"/>
      <c r="OX117" s="16"/>
      <c r="OY117" s="16"/>
      <c r="OZ117" s="16"/>
      <c r="PA117" s="16"/>
    </row>
    <row r="118" spans="2:417" ht="18">
      <c r="B118" s="1"/>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row>
    <row r="119" spans="2:417" ht="18">
      <c r="B119" s="1"/>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row>
    <row r="120" spans="2:417" ht="18">
      <c r="B120" s="1"/>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row>
    <row r="121" spans="2:417" ht="18">
      <c r="B121" s="1"/>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row>
    <row r="122" spans="2:417" ht="18">
      <c r="B122" s="1"/>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row>
    <row r="123" spans="2:417" ht="18">
      <c r="B123" s="1"/>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row>
    <row r="124" spans="2:417" ht="18">
      <c r="B124" s="1"/>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row>
    <row r="125" spans="2:417" ht="18">
      <c r="B125" s="1"/>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row>
    <row r="126" spans="2:417" ht="18">
      <c r="B126" s="1"/>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row>
    <row r="127" spans="2:417" ht="18">
      <c r="B127" s="1"/>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row>
    <row r="128" spans="2:417" ht="18">
      <c r="B128" s="1"/>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row>
    <row r="129" spans="1:417" ht="18">
      <c r="B129" s="1"/>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row>
    <row r="130" spans="1:417" ht="18">
      <c r="B130" s="1"/>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row>
    <row r="131" spans="1:417" ht="18">
      <c r="B131" s="1"/>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row>
    <row r="132" spans="1:417" ht="18">
      <c r="B132" s="1"/>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row>
    <row r="133" spans="1:417" ht="18">
      <c r="B133" s="1"/>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row>
    <row r="134" spans="1:417" ht="18">
      <c r="B134" s="1"/>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row>
    <row r="135" spans="1:417" ht="18">
      <c r="B135" s="1"/>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row>
    <row r="136" spans="1:417" ht="18">
      <c r="B136" s="1"/>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row>
    <row r="137" spans="1:417" ht="18">
      <c r="A137" s="16"/>
      <c r="B137" s="17"/>
      <c r="C137" s="17"/>
      <c r="D137" s="16"/>
      <c r="E137" s="17"/>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row>
    <row r="138" spans="1:417" ht="18">
      <c r="A138" s="16"/>
      <c r="B138" s="17"/>
      <c r="C138" s="17"/>
      <c r="D138" s="16"/>
      <c r="E138" s="17"/>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row>
    <row r="139" spans="1:417" ht="18">
      <c r="A139" s="16"/>
      <c r="B139" s="17"/>
      <c r="C139" s="17"/>
      <c r="D139" s="16"/>
      <c r="E139" s="17"/>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c r="IV139" s="16"/>
      <c r="IW139" s="16"/>
      <c r="IX139" s="16"/>
      <c r="IY139" s="16"/>
      <c r="IZ139" s="16"/>
      <c r="JA139" s="16"/>
      <c r="JB139" s="16"/>
      <c r="JC139" s="16"/>
      <c r="JD139" s="16"/>
      <c r="JE139" s="16"/>
      <c r="JF139" s="16"/>
      <c r="JG139" s="16"/>
      <c r="JH139" s="16"/>
      <c r="JI139" s="16"/>
      <c r="JJ139" s="16"/>
      <c r="JK139" s="16"/>
      <c r="JL139" s="16"/>
      <c r="JM139" s="16"/>
      <c r="JN139" s="16"/>
      <c r="JO139" s="16"/>
      <c r="JP139" s="16"/>
      <c r="JQ139" s="16"/>
      <c r="JR139" s="16"/>
      <c r="JS139" s="16"/>
      <c r="JT139" s="16"/>
      <c r="JU139" s="16"/>
      <c r="JV139" s="16"/>
      <c r="JW139" s="16"/>
      <c r="JX139" s="16"/>
      <c r="JY139" s="16"/>
      <c r="JZ139" s="16"/>
      <c r="KA139" s="16"/>
      <c r="KB139" s="16"/>
      <c r="KC139" s="16"/>
      <c r="KD139" s="16"/>
      <c r="KE139" s="16"/>
      <c r="KF139" s="16"/>
      <c r="KG139" s="16"/>
      <c r="KH139" s="16"/>
      <c r="KI139" s="16"/>
      <c r="KJ139" s="16"/>
      <c r="KK139" s="16"/>
      <c r="KL139" s="16"/>
      <c r="KM139" s="16"/>
      <c r="KN139" s="16"/>
      <c r="KO139" s="16"/>
      <c r="KP139" s="16"/>
      <c r="KQ139" s="16"/>
      <c r="KR139" s="16"/>
      <c r="KS139" s="16"/>
      <c r="KT139" s="16"/>
      <c r="KU139" s="16"/>
      <c r="KV139" s="16"/>
      <c r="KW139" s="16"/>
      <c r="KX139" s="16"/>
      <c r="KY139" s="16"/>
      <c r="KZ139" s="16"/>
      <c r="LA139" s="16"/>
      <c r="LB139" s="16"/>
      <c r="LC139" s="16"/>
      <c r="LD139" s="16"/>
      <c r="LE139" s="16"/>
      <c r="LF139" s="16"/>
      <c r="LG139" s="16"/>
      <c r="LH139" s="16"/>
      <c r="LI139" s="16"/>
      <c r="LJ139" s="16"/>
      <c r="LK139" s="16"/>
      <c r="LL139" s="16"/>
      <c r="LM139" s="16"/>
      <c r="LN139" s="16"/>
      <c r="LO139" s="16"/>
      <c r="LP139" s="16"/>
      <c r="LQ139" s="16"/>
      <c r="LR139" s="16"/>
      <c r="LS139" s="16"/>
      <c r="LT139" s="16"/>
      <c r="LU139" s="16"/>
      <c r="LV139" s="16"/>
      <c r="LW139" s="16"/>
      <c r="LX139" s="16"/>
      <c r="LY139" s="16"/>
      <c r="LZ139" s="16"/>
      <c r="MA139" s="16"/>
      <c r="MB139" s="16"/>
      <c r="MC139" s="16"/>
      <c r="MD139" s="16"/>
      <c r="ME139" s="16"/>
      <c r="MF139" s="16"/>
      <c r="MG139" s="16"/>
      <c r="MH139" s="16"/>
      <c r="MI139" s="16"/>
      <c r="MJ139" s="16"/>
      <c r="MK139" s="16"/>
      <c r="ML139" s="16"/>
      <c r="MM139" s="16"/>
      <c r="MN139" s="16"/>
      <c r="MO139" s="16"/>
      <c r="MP139" s="16"/>
      <c r="MQ139" s="16"/>
      <c r="MR139" s="16"/>
      <c r="MS139" s="16"/>
      <c r="MT139" s="16"/>
      <c r="MU139" s="16"/>
      <c r="MV139" s="16"/>
      <c r="MW139" s="16"/>
      <c r="MX139" s="16"/>
      <c r="MY139" s="16"/>
      <c r="MZ139" s="16"/>
      <c r="NA139" s="16"/>
      <c r="NB139" s="16"/>
      <c r="NC139" s="16"/>
      <c r="ND139" s="16"/>
      <c r="NE139" s="16"/>
      <c r="NF139" s="16"/>
      <c r="NG139" s="16"/>
      <c r="NH139" s="16"/>
      <c r="NI139" s="16"/>
      <c r="NJ139" s="16"/>
      <c r="NK139" s="16"/>
      <c r="NL139" s="16"/>
      <c r="NM139" s="16"/>
      <c r="NN139" s="16"/>
      <c r="NO139" s="16"/>
      <c r="NP139" s="16"/>
      <c r="NQ139" s="16"/>
      <c r="NR139" s="16"/>
      <c r="NS139" s="16"/>
      <c r="NT139" s="16"/>
      <c r="NU139" s="16"/>
      <c r="NV139" s="16"/>
      <c r="NW139" s="16"/>
      <c r="NX139" s="16"/>
      <c r="NY139" s="16"/>
      <c r="NZ139" s="16"/>
      <c r="OA139" s="16"/>
      <c r="OB139" s="16"/>
      <c r="OC139" s="16"/>
      <c r="OD139" s="16"/>
      <c r="OE139" s="16"/>
      <c r="OF139" s="16"/>
      <c r="OG139" s="16"/>
      <c r="OH139" s="16"/>
      <c r="OI139" s="16"/>
      <c r="OJ139" s="16"/>
      <c r="OK139" s="16"/>
      <c r="OL139" s="16"/>
      <c r="OM139" s="16"/>
      <c r="ON139" s="16"/>
      <c r="OO139" s="16"/>
      <c r="OP139" s="16"/>
      <c r="OQ139" s="16"/>
      <c r="OR139" s="16"/>
      <c r="OS139" s="16"/>
      <c r="OT139" s="16"/>
      <c r="OU139" s="16"/>
      <c r="OV139" s="16"/>
      <c r="OW139" s="16"/>
      <c r="OX139" s="16"/>
      <c r="OY139" s="16"/>
      <c r="OZ139" s="16"/>
      <c r="PA139" s="16"/>
    </row>
    <row r="140" spans="1:417" ht="18">
      <c r="A140" s="16"/>
      <c r="B140" s="17"/>
      <c r="C140" s="17"/>
      <c r="D140" s="16"/>
      <c r="E140" s="17"/>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c r="IW140" s="16"/>
      <c r="IX140" s="16"/>
      <c r="IY140" s="16"/>
      <c r="IZ140" s="16"/>
      <c r="JA140" s="16"/>
      <c r="JB140" s="16"/>
      <c r="JC140" s="16"/>
      <c r="JD140" s="16"/>
      <c r="JE140" s="16"/>
      <c r="JF140" s="16"/>
      <c r="JG140" s="16"/>
      <c r="JH140" s="16"/>
      <c r="JI140" s="16"/>
      <c r="JJ140" s="16"/>
      <c r="JK140" s="16"/>
      <c r="JL140" s="16"/>
      <c r="JM140" s="16"/>
      <c r="JN140" s="16"/>
      <c r="JO140" s="16"/>
      <c r="JP140" s="16"/>
      <c r="JQ140" s="16"/>
      <c r="JR140" s="16"/>
      <c r="JS140" s="16"/>
      <c r="JT140" s="16"/>
      <c r="JU140" s="16"/>
      <c r="JV140" s="16"/>
      <c r="JW140" s="16"/>
      <c r="JX140" s="16"/>
      <c r="JY140" s="16"/>
      <c r="JZ140" s="16"/>
      <c r="KA140" s="16"/>
      <c r="KB140" s="16"/>
      <c r="KC140" s="16"/>
      <c r="KD140" s="16"/>
      <c r="KE140" s="16"/>
      <c r="KF140" s="16"/>
      <c r="KG140" s="16"/>
      <c r="KH140" s="16"/>
      <c r="KI140" s="16"/>
      <c r="KJ140" s="16"/>
      <c r="KK140" s="16"/>
      <c r="KL140" s="16"/>
      <c r="KM140" s="16"/>
      <c r="KN140" s="16"/>
      <c r="KO140" s="16"/>
      <c r="KP140" s="16"/>
      <c r="KQ140" s="16"/>
      <c r="KR140" s="16"/>
      <c r="KS140" s="16"/>
      <c r="KT140" s="16"/>
      <c r="KU140" s="16"/>
      <c r="KV140" s="16"/>
      <c r="KW140" s="16"/>
      <c r="KX140" s="16"/>
      <c r="KY140" s="16"/>
      <c r="KZ140" s="16"/>
      <c r="LA140" s="16"/>
      <c r="LB140" s="16"/>
      <c r="LC140" s="16"/>
      <c r="LD140" s="16"/>
      <c r="LE140" s="16"/>
      <c r="LF140" s="16"/>
      <c r="LG140" s="16"/>
      <c r="LH140" s="16"/>
      <c r="LI140" s="16"/>
      <c r="LJ140" s="16"/>
      <c r="LK140" s="16"/>
      <c r="LL140" s="16"/>
      <c r="LM140" s="16"/>
      <c r="LN140" s="16"/>
      <c r="LO140" s="16"/>
      <c r="LP140" s="16"/>
      <c r="LQ140" s="16"/>
      <c r="LR140" s="16"/>
      <c r="LS140" s="16"/>
      <c r="LT140" s="16"/>
      <c r="LU140" s="16"/>
      <c r="LV140" s="16"/>
      <c r="LW140" s="16"/>
      <c r="LX140" s="16"/>
      <c r="LY140" s="16"/>
      <c r="LZ140" s="16"/>
      <c r="MA140" s="16"/>
      <c r="MB140" s="16"/>
      <c r="MC140" s="16"/>
      <c r="MD140" s="16"/>
      <c r="ME140" s="16"/>
      <c r="MF140" s="16"/>
      <c r="MG140" s="16"/>
      <c r="MH140" s="16"/>
      <c r="MI140" s="16"/>
      <c r="MJ140" s="16"/>
      <c r="MK140" s="16"/>
      <c r="ML140" s="16"/>
      <c r="MM140" s="16"/>
      <c r="MN140" s="16"/>
      <c r="MO140" s="16"/>
      <c r="MP140" s="16"/>
      <c r="MQ140" s="16"/>
      <c r="MR140" s="16"/>
      <c r="MS140" s="16"/>
      <c r="MT140" s="16"/>
      <c r="MU140" s="16"/>
      <c r="MV140" s="16"/>
      <c r="MW140" s="16"/>
      <c r="MX140" s="16"/>
      <c r="MY140" s="16"/>
      <c r="MZ140" s="16"/>
      <c r="NA140" s="16"/>
      <c r="NB140" s="16"/>
      <c r="NC140" s="16"/>
      <c r="ND140" s="16"/>
      <c r="NE140" s="16"/>
      <c r="NF140" s="16"/>
      <c r="NG140" s="16"/>
      <c r="NH140" s="16"/>
      <c r="NI140" s="16"/>
      <c r="NJ140" s="16"/>
      <c r="NK140" s="16"/>
      <c r="NL140" s="16"/>
      <c r="NM140" s="16"/>
      <c r="NN140" s="16"/>
      <c r="NO140" s="16"/>
      <c r="NP140" s="16"/>
      <c r="NQ140" s="16"/>
      <c r="NR140" s="16"/>
      <c r="NS140" s="16"/>
      <c r="NT140" s="16"/>
      <c r="NU140" s="16"/>
      <c r="NV140" s="16"/>
      <c r="NW140" s="16"/>
      <c r="NX140" s="16"/>
      <c r="NY140" s="16"/>
      <c r="NZ140" s="16"/>
      <c r="OA140" s="16"/>
      <c r="OB140" s="16"/>
      <c r="OC140" s="16"/>
      <c r="OD140" s="16"/>
      <c r="OE140" s="16"/>
      <c r="OF140" s="16"/>
      <c r="OG140" s="16"/>
      <c r="OH140" s="16"/>
      <c r="OI140" s="16"/>
      <c r="OJ140" s="16"/>
      <c r="OK140" s="16"/>
      <c r="OL140" s="16"/>
      <c r="OM140" s="16"/>
      <c r="ON140" s="16"/>
      <c r="OO140" s="16"/>
      <c r="OP140" s="16"/>
      <c r="OQ140" s="16"/>
      <c r="OR140" s="16"/>
      <c r="OS140" s="16"/>
      <c r="OT140" s="16"/>
      <c r="OU140" s="16"/>
      <c r="OV140" s="16"/>
      <c r="OW140" s="16"/>
      <c r="OX140" s="16"/>
      <c r="OY140" s="16"/>
      <c r="OZ140" s="16"/>
      <c r="PA140" s="16"/>
    </row>
    <row r="141" spans="1:417" ht="18">
      <c r="A141" s="16"/>
      <c r="B141" s="17"/>
      <c r="C141" s="17"/>
      <c r="D141" s="16"/>
      <c r="E141" s="17"/>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c r="IB141" s="16"/>
      <c r="IC141" s="16"/>
      <c r="ID141" s="16"/>
      <c r="IE141" s="16"/>
      <c r="IF141" s="16"/>
      <c r="IG141" s="16"/>
      <c r="IH141" s="16"/>
      <c r="II141" s="16"/>
      <c r="IJ141" s="16"/>
      <c r="IK141" s="16"/>
      <c r="IL141" s="16"/>
      <c r="IM141" s="16"/>
      <c r="IN141" s="16"/>
      <c r="IO141" s="16"/>
      <c r="IP141" s="16"/>
      <c r="IQ141" s="16"/>
      <c r="IR141" s="16"/>
      <c r="IS141" s="16"/>
      <c r="IT141" s="16"/>
      <c r="IU141" s="16"/>
      <c r="IV141" s="16"/>
      <c r="IW141" s="16"/>
      <c r="IX141" s="16"/>
      <c r="IY141" s="16"/>
      <c r="IZ141" s="16"/>
      <c r="JA141" s="16"/>
      <c r="JB141" s="16"/>
      <c r="JC141" s="16"/>
      <c r="JD141" s="16"/>
      <c r="JE141" s="16"/>
      <c r="JF141" s="16"/>
      <c r="JG141" s="16"/>
      <c r="JH141" s="16"/>
      <c r="JI141" s="16"/>
      <c r="JJ141" s="16"/>
      <c r="JK141" s="16"/>
      <c r="JL141" s="16"/>
      <c r="JM141" s="16"/>
      <c r="JN141" s="16"/>
      <c r="JO141" s="16"/>
      <c r="JP141" s="16"/>
      <c r="JQ141" s="16"/>
      <c r="JR141" s="16"/>
      <c r="JS141" s="16"/>
      <c r="JT141" s="16"/>
      <c r="JU141" s="16"/>
      <c r="JV141" s="16"/>
      <c r="JW141" s="16"/>
      <c r="JX141" s="16"/>
      <c r="JY141" s="16"/>
      <c r="JZ141" s="16"/>
      <c r="KA141" s="16"/>
      <c r="KB141" s="16"/>
      <c r="KC141" s="16"/>
      <c r="KD141" s="16"/>
      <c r="KE141" s="16"/>
      <c r="KF141" s="16"/>
      <c r="KG141" s="16"/>
      <c r="KH141" s="16"/>
      <c r="KI141" s="16"/>
      <c r="KJ141" s="16"/>
      <c r="KK141" s="16"/>
      <c r="KL141" s="16"/>
      <c r="KM141" s="16"/>
      <c r="KN141" s="16"/>
      <c r="KO141" s="16"/>
      <c r="KP141" s="16"/>
      <c r="KQ141" s="16"/>
      <c r="KR141" s="16"/>
      <c r="KS141" s="16"/>
      <c r="KT141" s="16"/>
      <c r="KU141" s="16"/>
      <c r="KV141" s="16"/>
      <c r="KW141" s="16"/>
      <c r="KX141" s="16"/>
      <c r="KY141" s="16"/>
      <c r="KZ141" s="16"/>
      <c r="LA141" s="16"/>
      <c r="LB141" s="16"/>
      <c r="LC141" s="16"/>
      <c r="LD141" s="16"/>
      <c r="LE141" s="16"/>
      <c r="LF141" s="16"/>
      <c r="LG141" s="16"/>
      <c r="LH141" s="16"/>
      <c r="LI141" s="16"/>
      <c r="LJ141" s="16"/>
      <c r="LK141" s="16"/>
      <c r="LL141" s="16"/>
      <c r="LM141" s="16"/>
      <c r="LN141" s="16"/>
      <c r="LO141" s="16"/>
      <c r="LP141" s="16"/>
      <c r="LQ141" s="16"/>
      <c r="LR141" s="16"/>
      <c r="LS141" s="16"/>
      <c r="LT141" s="16"/>
      <c r="LU141" s="16"/>
      <c r="LV141" s="16"/>
      <c r="LW141" s="16"/>
      <c r="LX141" s="16"/>
      <c r="LY141" s="16"/>
      <c r="LZ141" s="16"/>
      <c r="MA141" s="16"/>
      <c r="MB141" s="16"/>
      <c r="MC141" s="16"/>
      <c r="MD141" s="16"/>
      <c r="ME141" s="16"/>
      <c r="MF141" s="16"/>
      <c r="MG141" s="16"/>
      <c r="MH141" s="16"/>
      <c r="MI141" s="16"/>
      <c r="MJ141" s="16"/>
      <c r="MK141" s="16"/>
      <c r="ML141" s="16"/>
      <c r="MM141" s="16"/>
      <c r="MN141" s="16"/>
      <c r="MO141" s="16"/>
      <c r="MP141" s="16"/>
      <c r="MQ141" s="16"/>
      <c r="MR141" s="16"/>
      <c r="MS141" s="16"/>
      <c r="MT141" s="16"/>
      <c r="MU141" s="16"/>
      <c r="MV141" s="16"/>
      <c r="MW141" s="16"/>
      <c r="MX141" s="16"/>
      <c r="MY141" s="16"/>
      <c r="MZ141" s="16"/>
      <c r="NA141" s="16"/>
      <c r="NB141" s="16"/>
      <c r="NC141" s="16"/>
      <c r="ND141" s="16"/>
      <c r="NE141" s="16"/>
      <c r="NF141" s="16"/>
      <c r="NG141" s="16"/>
      <c r="NH141" s="16"/>
      <c r="NI141" s="16"/>
      <c r="NJ141" s="16"/>
      <c r="NK141" s="16"/>
      <c r="NL141" s="16"/>
      <c r="NM141" s="16"/>
      <c r="NN141" s="16"/>
      <c r="NO141" s="16"/>
      <c r="NP141" s="16"/>
      <c r="NQ141" s="16"/>
      <c r="NR141" s="16"/>
      <c r="NS141" s="16"/>
      <c r="NT141" s="16"/>
      <c r="NU141" s="16"/>
      <c r="NV141" s="16"/>
      <c r="NW141" s="16"/>
      <c r="NX141" s="16"/>
      <c r="NY141" s="16"/>
      <c r="NZ141" s="16"/>
      <c r="OA141" s="16"/>
      <c r="OB141" s="16"/>
      <c r="OC141" s="16"/>
      <c r="OD141" s="16"/>
      <c r="OE141" s="16"/>
      <c r="OF141" s="16"/>
      <c r="OG141" s="16"/>
      <c r="OH141" s="16"/>
      <c r="OI141" s="16"/>
      <c r="OJ141" s="16"/>
      <c r="OK141" s="16"/>
      <c r="OL141" s="16"/>
      <c r="OM141" s="16"/>
      <c r="ON141" s="16"/>
      <c r="OO141" s="16"/>
      <c r="OP141" s="16"/>
      <c r="OQ141" s="16"/>
      <c r="OR141" s="16"/>
      <c r="OS141" s="16"/>
      <c r="OT141" s="16"/>
      <c r="OU141" s="16"/>
      <c r="OV141" s="16"/>
      <c r="OW141" s="16"/>
      <c r="OX141" s="16"/>
      <c r="OY141" s="16"/>
      <c r="OZ141" s="16"/>
      <c r="PA141" s="16"/>
    </row>
    <row r="142" spans="1:417" ht="18">
      <c r="A142" s="16"/>
      <c r="B142" s="17"/>
      <c r="C142" s="17"/>
      <c r="D142" s="16"/>
      <c r="E142" s="17"/>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c r="IB142" s="16"/>
      <c r="IC142" s="16"/>
      <c r="ID142" s="16"/>
      <c r="IE142" s="16"/>
      <c r="IF142" s="16"/>
      <c r="IG142" s="16"/>
      <c r="IH142" s="16"/>
      <c r="II142" s="16"/>
      <c r="IJ142" s="16"/>
      <c r="IK142" s="16"/>
      <c r="IL142" s="16"/>
      <c r="IM142" s="16"/>
      <c r="IN142" s="16"/>
      <c r="IO142" s="16"/>
      <c r="IP142" s="16"/>
      <c r="IQ142" s="16"/>
      <c r="IR142" s="16"/>
      <c r="IS142" s="16"/>
      <c r="IT142" s="16"/>
      <c r="IU142" s="16"/>
      <c r="IV142" s="16"/>
      <c r="IW142" s="16"/>
      <c r="IX142" s="16"/>
      <c r="IY142" s="16"/>
      <c r="IZ142" s="16"/>
      <c r="JA142" s="16"/>
      <c r="JB142" s="16"/>
      <c r="JC142" s="16"/>
      <c r="JD142" s="16"/>
      <c r="JE142" s="16"/>
      <c r="JF142" s="16"/>
      <c r="JG142" s="16"/>
      <c r="JH142" s="16"/>
      <c r="JI142" s="16"/>
      <c r="JJ142" s="16"/>
      <c r="JK142" s="16"/>
      <c r="JL142" s="16"/>
      <c r="JM142" s="16"/>
      <c r="JN142" s="16"/>
      <c r="JO142" s="16"/>
      <c r="JP142" s="16"/>
      <c r="JQ142" s="16"/>
      <c r="JR142" s="16"/>
      <c r="JS142" s="16"/>
      <c r="JT142" s="16"/>
      <c r="JU142" s="16"/>
      <c r="JV142" s="16"/>
      <c r="JW142" s="16"/>
      <c r="JX142" s="16"/>
      <c r="JY142" s="16"/>
      <c r="JZ142" s="16"/>
      <c r="KA142" s="16"/>
      <c r="KB142" s="16"/>
      <c r="KC142" s="16"/>
      <c r="KD142" s="16"/>
      <c r="KE142" s="16"/>
      <c r="KF142" s="16"/>
      <c r="KG142" s="16"/>
      <c r="KH142" s="16"/>
      <c r="KI142" s="16"/>
      <c r="KJ142" s="16"/>
      <c r="KK142" s="16"/>
      <c r="KL142" s="16"/>
      <c r="KM142" s="16"/>
      <c r="KN142" s="16"/>
      <c r="KO142" s="16"/>
      <c r="KP142" s="16"/>
      <c r="KQ142" s="16"/>
      <c r="KR142" s="16"/>
      <c r="KS142" s="16"/>
      <c r="KT142" s="16"/>
      <c r="KU142" s="16"/>
      <c r="KV142" s="16"/>
      <c r="KW142" s="16"/>
      <c r="KX142" s="16"/>
      <c r="KY142" s="16"/>
      <c r="KZ142" s="16"/>
      <c r="LA142" s="16"/>
      <c r="LB142" s="16"/>
      <c r="LC142" s="16"/>
      <c r="LD142" s="16"/>
      <c r="LE142" s="16"/>
      <c r="LF142" s="16"/>
      <c r="LG142" s="16"/>
      <c r="LH142" s="16"/>
      <c r="LI142" s="16"/>
      <c r="LJ142" s="16"/>
      <c r="LK142" s="16"/>
      <c r="LL142" s="16"/>
      <c r="LM142" s="16"/>
      <c r="LN142" s="16"/>
      <c r="LO142" s="16"/>
      <c r="LP142" s="16"/>
      <c r="LQ142" s="16"/>
      <c r="LR142" s="16"/>
      <c r="LS142" s="16"/>
      <c r="LT142" s="16"/>
      <c r="LU142" s="16"/>
      <c r="LV142" s="16"/>
      <c r="LW142" s="16"/>
      <c r="LX142" s="16"/>
      <c r="LY142" s="16"/>
      <c r="LZ142" s="16"/>
      <c r="MA142" s="16"/>
      <c r="MB142" s="16"/>
      <c r="MC142" s="16"/>
      <c r="MD142" s="16"/>
      <c r="ME142" s="16"/>
      <c r="MF142" s="16"/>
      <c r="MG142" s="16"/>
      <c r="MH142" s="16"/>
      <c r="MI142" s="16"/>
      <c r="MJ142" s="16"/>
      <c r="MK142" s="16"/>
      <c r="ML142" s="16"/>
      <c r="MM142" s="16"/>
      <c r="MN142" s="16"/>
      <c r="MO142" s="16"/>
      <c r="MP142" s="16"/>
      <c r="MQ142" s="16"/>
      <c r="MR142" s="16"/>
      <c r="MS142" s="16"/>
      <c r="MT142" s="16"/>
      <c r="MU142" s="16"/>
      <c r="MV142" s="16"/>
      <c r="MW142" s="16"/>
      <c r="MX142" s="16"/>
      <c r="MY142" s="16"/>
      <c r="MZ142" s="16"/>
      <c r="NA142" s="16"/>
      <c r="NB142" s="16"/>
      <c r="NC142" s="16"/>
      <c r="ND142" s="16"/>
      <c r="NE142" s="16"/>
      <c r="NF142" s="16"/>
      <c r="NG142" s="16"/>
      <c r="NH142" s="16"/>
      <c r="NI142" s="16"/>
      <c r="NJ142" s="16"/>
      <c r="NK142" s="16"/>
      <c r="NL142" s="16"/>
      <c r="NM142" s="16"/>
      <c r="NN142" s="16"/>
      <c r="NO142" s="16"/>
      <c r="NP142" s="16"/>
      <c r="NQ142" s="16"/>
      <c r="NR142" s="16"/>
      <c r="NS142" s="16"/>
      <c r="NT142" s="16"/>
      <c r="NU142" s="16"/>
      <c r="NV142" s="16"/>
      <c r="NW142" s="16"/>
      <c r="NX142" s="16"/>
      <c r="NY142" s="16"/>
      <c r="NZ142" s="16"/>
      <c r="OA142" s="16"/>
      <c r="OB142" s="16"/>
      <c r="OC142" s="16"/>
      <c r="OD142" s="16"/>
      <c r="OE142" s="16"/>
      <c r="OF142" s="16"/>
      <c r="OG142" s="16"/>
      <c r="OH142" s="16"/>
      <c r="OI142" s="16"/>
      <c r="OJ142" s="16"/>
      <c r="OK142" s="16"/>
      <c r="OL142" s="16"/>
      <c r="OM142" s="16"/>
      <c r="ON142" s="16"/>
      <c r="OO142" s="16"/>
      <c r="OP142" s="16"/>
      <c r="OQ142" s="16"/>
      <c r="OR142" s="16"/>
      <c r="OS142" s="16"/>
      <c r="OT142" s="16"/>
      <c r="OU142" s="16"/>
      <c r="OV142" s="16"/>
      <c r="OW142" s="16"/>
      <c r="OX142" s="16"/>
      <c r="OY142" s="16"/>
      <c r="OZ142" s="16"/>
      <c r="PA142" s="16"/>
    </row>
    <row r="143" spans="1:417" ht="18">
      <c r="A143" s="16"/>
      <c r="B143" s="17"/>
      <c r="C143" s="17"/>
      <c r="D143" s="16"/>
      <c r="E143" s="17"/>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c r="IN143" s="16"/>
      <c r="IO143" s="16"/>
      <c r="IP143" s="16"/>
      <c r="IQ143" s="16"/>
      <c r="IR143" s="16"/>
      <c r="IS143" s="16"/>
      <c r="IT143" s="16"/>
      <c r="IU143" s="16"/>
      <c r="IV143" s="16"/>
      <c r="IW143" s="16"/>
      <c r="IX143" s="16"/>
      <c r="IY143" s="16"/>
      <c r="IZ143" s="16"/>
      <c r="JA143" s="16"/>
      <c r="JB143" s="16"/>
      <c r="JC143" s="16"/>
      <c r="JD143" s="16"/>
      <c r="JE143" s="16"/>
      <c r="JF143" s="16"/>
      <c r="JG143" s="16"/>
      <c r="JH143" s="16"/>
      <c r="JI143" s="16"/>
      <c r="JJ143" s="16"/>
      <c r="JK143" s="16"/>
      <c r="JL143" s="16"/>
      <c r="JM143" s="16"/>
      <c r="JN143" s="16"/>
      <c r="JO143" s="16"/>
      <c r="JP143" s="16"/>
      <c r="JQ143" s="16"/>
      <c r="JR143" s="16"/>
      <c r="JS143" s="16"/>
      <c r="JT143" s="16"/>
      <c r="JU143" s="16"/>
      <c r="JV143" s="16"/>
      <c r="JW143" s="16"/>
      <c r="JX143" s="16"/>
      <c r="JY143" s="16"/>
      <c r="JZ143" s="16"/>
      <c r="KA143" s="16"/>
      <c r="KB143" s="16"/>
      <c r="KC143" s="16"/>
      <c r="KD143" s="16"/>
      <c r="KE143" s="16"/>
      <c r="KF143" s="16"/>
      <c r="KG143" s="16"/>
      <c r="KH143" s="16"/>
      <c r="KI143" s="16"/>
      <c r="KJ143" s="16"/>
      <c r="KK143" s="16"/>
      <c r="KL143" s="16"/>
      <c r="KM143" s="16"/>
      <c r="KN143" s="16"/>
      <c r="KO143" s="16"/>
      <c r="KP143" s="16"/>
      <c r="KQ143" s="16"/>
      <c r="KR143" s="16"/>
      <c r="KS143" s="16"/>
      <c r="KT143" s="16"/>
      <c r="KU143" s="16"/>
      <c r="KV143" s="16"/>
      <c r="KW143" s="16"/>
      <c r="KX143" s="16"/>
      <c r="KY143" s="16"/>
      <c r="KZ143" s="16"/>
      <c r="LA143" s="16"/>
      <c r="LB143" s="16"/>
      <c r="LC143" s="16"/>
      <c r="LD143" s="16"/>
      <c r="LE143" s="16"/>
      <c r="LF143" s="16"/>
      <c r="LG143" s="16"/>
      <c r="LH143" s="16"/>
      <c r="LI143" s="16"/>
      <c r="LJ143" s="16"/>
      <c r="LK143" s="16"/>
      <c r="LL143" s="16"/>
      <c r="LM143" s="16"/>
      <c r="LN143" s="16"/>
      <c r="LO143" s="16"/>
      <c r="LP143" s="16"/>
      <c r="LQ143" s="16"/>
      <c r="LR143" s="16"/>
      <c r="LS143" s="16"/>
      <c r="LT143" s="16"/>
      <c r="LU143" s="16"/>
      <c r="LV143" s="16"/>
      <c r="LW143" s="16"/>
      <c r="LX143" s="16"/>
      <c r="LY143" s="16"/>
      <c r="LZ143" s="16"/>
      <c r="MA143" s="16"/>
      <c r="MB143" s="16"/>
      <c r="MC143" s="16"/>
      <c r="MD143" s="16"/>
      <c r="ME143" s="16"/>
      <c r="MF143" s="16"/>
      <c r="MG143" s="16"/>
      <c r="MH143" s="16"/>
      <c r="MI143" s="16"/>
      <c r="MJ143" s="16"/>
      <c r="MK143" s="16"/>
      <c r="ML143" s="16"/>
      <c r="MM143" s="16"/>
      <c r="MN143" s="16"/>
      <c r="MO143" s="16"/>
      <c r="MP143" s="16"/>
      <c r="MQ143" s="16"/>
      <c r="MR143" s="16"/>
      <c r="MS143" s="16"/>
      <c r="MT143" s="16"/>
      <c r="MU143" s="16"/>
      <c r="MV143" s="16"/>
      <c r="MW143" s="16"/>
      <c r="MX143" s="16"/>
      <c r="MY143" s="16"/>
      <c r="MZ143" s="16"/>
      <c r="NA143" s="16"/>
      <c r="NB143" s="16"/>
      <c r="NC143" s="16"/>
      <c r="ND143" s="16"/>
      <c r="NE143" s="16"/>
      <c r="NF143" s="16"/>
      <c r="NG143" s="16"/>
      <c r="NH143" s="16"/>
      <c r="NI143" s="16"/>
      <c r="NJ143" s="16"/>
      <c r="NK143" s="16"/>
      <c r="NL143" s="16"/>
      <c r="NM143" s="16"/>
      <c r="NN143" s="16"/>
      <c r="NO143" s="16"/>
      <c r="NP143" s="16"/>
      <c r="NQ143" s="16"/>
      <c r="NR143" s="16"/>
      <c r="NS143" s="16"/>
      <c r="NT143" s="16"/>
      <c r="NU143" s="16"/>
      <c r="NV143" s="16"/>
      <c r="NW143" s="16"/>
      <c r="NX143" s="16"/>
      <c r="NY143" s="16"/>
      <c r="NZ143" s="16"/>
      <c r="OA143" s="16"/>
      <c r="OB143" s="16"/>
      <c r="OC143" s="16"/>
      <c r="OD143" s="16"/>
      <c r="OE143" s="16"/>
      <c r="OF143" s="16"/>
      <c r="OG143" s="16"/>
      <c r="OH143" s="16"/>
      <c r="OI143" s="16"/>
      <c r="OJ143" s="16"/>
      <c r="OK143" s="16"/>
      <c r="OL143" s="16"/>
      <c r="OM143" s="16"/>
      <c r="ON143" s="16"/>
      <c r="OO143" s="16"/>
      <c r="OP143" s="16"/>
      <c r="OQ143" s="16"/>
      <c r="OR143" s="16"/>
      <c r="OS143" s="16"/>
      <c r="OT143" s="16"/>
      <c r="OU143" s="16"/>
      <c r="OV143" s="16"/>
      <c r="OW143" s="16"/>
      <c r="OX143" s="16"/>
      <c r="OY143" s="16"/>
      <c r="OZ143" s="16"/>
      <c r="PA143" s="16"/>
    </row>
    <row r="144" spans="1:417" ht="18">
      <c r="A144" s="16"/>
      <c r="B144" s="17"/>
      <c r="C144" s="17"/>
      <c r="D144" s="16"/>
      <c r="E144" s="17"/>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16"/>
      <c r="IS144" s="16"/>
      <c r="IT144" s="16"/>
      <c r="IU144" s="16"/>
      <c r="IV144" s="16"/>
      <c r="IW144" s="16"/>
      <c r="IX144" s="16"/>
      <c r="IY144" s="16"/>
      <c r="IZ144" s="16"/>
      <c r="JA144" s="16"/>
      <c r="JB144" s="16"/>
      <c r="JC144" s="16"/>
      <c r="JD144" s="16"/>
      <c r="JE144" s="16"/>
      <c r="JF144" s="16"/>
      <c r="JG144" s="16"/>
      <c r="JH144" s="16"/>
      <c r="JI144" s="16"/>
      <c r="JJ144" s="16"/>
      <c r="JK144" s="16"/>
      <c r="JL144" s="16"/>
      <c r="JM144" s="16"/>
      <c r="JN144" s="16"/>
      <c r="JO144" s="16"/>
      <c r="JP144" s="16"/>
      <c r="JQ144" s="16"/>
      <c r="JR144" s="16"/>
      <c r="JS144" s="16"/>
      <c r="JT144" s="16"/>
      <c r="JU144" s="16"/>
      <c r="JV144" s="16"/>
      <c r="JW144" s="16"/>
      <c r="JX144" s="16"/>
      <c r="JY144" s="16"/>
      <c r="JZ144" s="16"/>
      <c r="KA144" s="16"/>
      <c r="KB144" s="16"/>
      <c r="KC144" s="16"/>
      <c r="KD144" s="16"/>
      <c r="KE144" s="16"/>
      <c r="KF144" s="16"/>
      <c r="KG144" s="16"/>
      <c r="KH144" s="16"/>
      <c r="KI144" s="16"/>
      <c r="KJ144" s="16"/>
      <c r="KK144" s="16"/>
      <c r="KL144" s="16"/>
      <c r="KM144" s="16"/>
      <c r="KN144" s="16"/>
      <c r="KO144" s="16"/>
      <c r="KP144" s="16"/>
      <c r="KQ144" s="16"/>
      <c r="KR144" s="16"/>
      <c r="KS144" s="16"/>
      <c r="KT144" s="16"/>
      <c r="KU144" s="16"/>
      <c r="KV144" s="16"/>
      <c r="KW144" s="16"/>
      <c r="KX144" s="16"/>
      <c r="KY144" s="16"/>
      <c r="KZ144" s="16"/>
      <c r="LA144" s="16"/>
      <c r="LB144" s="16"/>
      <c r="LC144" s="16"/>
      <c r="LD144" s="16"/>
      <c r="LE144" s="16"/>
      <c r="LF144" s="16"/>
      <c r="LG144" s="16"/>
      <c r="LH144" s="16"/>
      <c r="LI144" s="16"/>
      <c r="LJ144" s="16"/>
      <c r="LK144" s="16"/>
      <c r="LL144" s="16"/>
      <c r="LM144" s="16"/>
      <c r="LN144" s="16"/>
      <c r="LO144" s="16"/>
      <c r="LP144" s="16"/>
      <c r="LQ144" s="16"/>
      <c r="LR144" s="16"/>
      <c r="LS144" s="16"/>
      <c r="LT144" s="16"/>
      <c r="LU144" s="16"/>
      <c r="LV144" s="16"/>
      <c r="LW144" s="16"/>
      <c r="LX144" s="16"/>
      <c r="LY144" s="16"/>
      <c r="LZ144" s="16"/>
      <c r="MA144" s="16"/>
      <c r="MB144" s="16"/>
      <c r="MC144" s="16"/>
      <c r="MD144" s="16"/>
      <c r="ME144" s="16"/>
      <c r="MF144" s="16"/>
      <c r="MG144" s="16"/>
      <c r="MH144" s="16"/>
      <c r="MI144" s="16"/>
      <c r="MJ144" s="16"/>
      <c r="MK144" s="16"/>
      <c r="ML144" s="16"/>
      <c r="MM144" s="16"/>
      <c r="MN144" s="16"/>
      <c r="MO144" s="16"/>
      <c r="MP144" s="16"/>
      <c r="MQ144" s="16"/>
      <c r="MR144" s="16"/>
      <c r="MS144" s="16"/>
      <c r="MT144" s="16"/>
      <c r="MU144" s="16"/>
      <c r="MV144" s="16"/>
      <c r="MW144" s="16"/>
      <c r="MX144" s="16"/>
      <c r="MY144" s="16"/>
      <c r="MZ144" s="16"/>
      <c r="NA144" s="16"/>
      <c r="NB144" s="16"/>
      <c r="NC144" s="16"/>
      <c r="ND144" s="16"/>
      <c r="NE144" s="16"/>
      <c r="NF144" s="16"/>
      <c r="NG144" s="16"/>
      <c r="NH144" s="16"/>
      <c r="NI144" s="16"/>
      <c r="NJ144" s="16"/>
      <c r="NK144" s="16"/>
      <c r="NL144" s="16"/>
      <c r="NM144" s="16"/>
      <c r="NN144" s="16"/>
      <c r="NO144" s="16"/>
      <c r="NP144" s="16"/>
      <c r="NQ144" s="16"/>
      <c r="NR144" s="16"/>
      <c r="NS144" s="16"/>
      <c r="NT144" s="16"/>
      <c r="NU144" s="16"/>
      <c r="NV144" s="16"/>
      <c r="NW144" s="16"/>
      <c r="NX144" s="16"/>
      <c r="NY144" s="16"/>
      <c r="NZ144" s="16"/>
      <c r="OA144" s="16"/>
      <c r="OB144" s="16"/>
      <c r="OC144" s="16"/>
      <c r="OD144" s="16"/>
      <c r="OE144" s="16"/>
      <c r="OF144" s="16"/>
      <c r="OG144" s="16"/>
      <c r="OH144" s="16"/>
      <c r="OI144" s="16"/>
      <c r="OJ144" s="16"/>
      <c r="OK144" s="16"/>
      <c r="OL144" s="16"/>
      <c r="OM144" s="16"/>
      <c r="ON144" s="16"/>
      <c r="OO144" s="16"/>
      <c r="OP144" s="16"/>
      <c r="OQ144" s="16"/>
      <c r="OR144" s="16"/>
      <c r="OS144" s="16"/>
      <c r="OT144" s="16"/>
      <c r="OU144" s="16"/>
      <c r="OV144" s="16"/>
      <c r="OW144" s="16"/>
      <c r="OX144" s="16"/>
      <c r="OY144" s="16"/>
      <c r="OZ144" s="16"/>
      <c r="PA144" s="16"/>
    </row>
    <row r="145" spans="1:417" ht="18">
      <c r="A145" s="16"/>
      <c r="B145" s="17"/>
      <c r="C145" s="17"/>
      <c r="D145" s="16"/>
      <c r="E145" s="17"/>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row>
    <row r="146" spans="1:417" ht="18">
      <c r="A146" s="16"/>
      <c r="B146" s="17"/>
      <c r="C146" s="17"/>
      <c r="D146" s="16"/>
      <c r="E146" s="17"/>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row>
    <row r="147" spans="1:417" ht="18">
      <c r="A147" s="16"/>
      <c r="B147" s="17"/>
      <c r="C147" s="17"/>
      <c r="D147" s="16"/>
      <c r="E147" s="17"/>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row>
    <row r="148" spans="1:417" ht="18">
      <c r="A148" s="16"/>
      <c r="B148" s="17"/>
      <c r="C148" s="17"/>
      <c r="D148" s="16"/>
      <c r="E148" s="17"/>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c r="IW148" s="16"/>
      <c r="IX148" s="16"/>
      <c r="IY148" s="16"/>
      <c r="IZ148" s="16"/>
      <c r="JA148" s="16"/>
      <c r="JB148" s="16"/>
      <c r="JC148" s="16"/>
      <c r="JD148" s="16"/>
      <c r="JE148" s="16"/>
      <c r="JF148" s="16"/>
      <c r="JG148" s="16"/>
      <c r="JH148" s="16"/>
      <c r="JI148" s="16"/>
      <c r="JJ148" s="16"/>
      <c r="JK148" s="16"/>
      <c r="JL148" s="16"/>
      <c r="JM148" s="16"/>
      <c r="JN148" s="16"/>
      <c r="JO148" s="16"/>
      <c r="JP148" s="16"/>
      <c r="JQ148" s="16"/>
      <c r="JR148" s="16"/>
      <c r="JS148" s="16"/>
      <c r="JT148" s="16"/>
      <c r="JU148" s="16"/>
      <c r="JV148" s="16"/>
      <c r="JW148" s="16"/>
      <c r="JX148" s="16"/>
      <c r="JY148" s="16"/>
      <c r="JZ148" s="16"/>
      <c r="KA148" s="16"/>
      <c r="KB148" s="16"/>
      <c r="KC148" s="16"/>
      <c r="KD148" s="16"/>
      <c r="KE148" s="16"/>
      <c r="KF148" s="16"/>
      <c r="KG148" s="16"/>
      <c r="KH148" s="16"/>
      <c r="KI148" s="16"/>
      <c r="KJ148" s="16"/>
      <c r="KK148" s="16"/>
      <c r="KL148" s="16"/>
      <c r="KM148" s="16"/>
      <c r="KN148" s="16"/>
      <c r="KO148" s="16"/>
      <c r="KP148" s="16"/>
      <c r="KQ148" s="16"/>
      <c r="KR148" s="16"/>
      <c r="KS148" s="16"/>
      <c r="KT148" s="16"/>
      <c r="KU148" s="16"/>
      <c r="KV148" s="16"/>
      <c r="KW148" s="16"/>
      <c r="KX148" s="16"/>
      <c r="KY148" s="16"/>
      <c r="KZ148" s="16"/>
      <c r="LA148" s="16"/>
      <c r="LB148" s="16"/>
      <c r="LC148" s="16"/>
      <c r="LD148" s="16"/>
      <c r="LE148" s="16"/>
      <c r="LF148" s="16"/>
      <c r="LG148" s="16"/>
      <c r="LH148" s="16"/>
      <c r="LI148" s="16"/>
      <c r="LJ148" s="16"/>
      <c r="LK148" s="16"/>
      <c r="LL148" s="16"/>
      <c r="LM148" s="16"/>
      <c r="LN148" s="16"/>
      <c r="LO148" s="16"/>
      <c r="LP148" s="16"/>
      <c r="LQ148" s="16"/>
      <c r="LR148" s="16"/>
      <c r="LS148" s="16"/>
      <c r="LT148" s="16"/>
      <c r="LU148" s="16"/>
      <c r="LV148" s="16"/>
      <c r="LW148" s="16"/>
      <c r="LX148" s="16"/>
      <c r="LY148" s="16"/>
      <c r="LZ148" s="16"/>
      <c r="MA148" s="16"/>
      <c r="MB148" s="16"/>
      <c r="MC148" s="16"/>
      <c r="MD148" s="16"/>
      <c r="ME148" s="16"/>
      <c r="MF148" s="16"/>
      <c r="MG148" s="16"/>
      <c r="MH148" s="16"/>
      <c r="MI148" s="16"/>
      <c r="MJ148" s="16"/>
      <c r="MK148" s="16"/>
      <c r="ML148" s="16"/>
      <c r="MM148" s="16"/>
      <c r="MN148" s="16"/>
      <c r="MO148" s="16"/>
      <c r="MP148" s="16"/>
      <c r="MQ148" s="16"/>
      <c r="MR148" s="16"/>
      <c r="MS148" s="16"/>
      <c r="MT148" s="16"/>
      <c r="MU148" s="16"/>
      <c r="MV148" s="16"/>
      <c r="MW148" s="16"/>
      <c r="MX148" s="16"/>
      <c r="MY148" s="16"/>
      <c r="MZ148" s="16"/>
      <c r="NA148" s="16"/>
      <c r="NB148" s="16"/>
      <c r="NC148" s="16"/>
      <c r="ND148" s="16"/>
      <c r="NE148" s="16"/>
      <c r="NF148" s="16"/>
      <c r="NG148" s="16"/>
      <c r="NH148" s="16"/>
      <c r="NI148" s="16"/>
      <c r="NJ148" s="16"/>
      <c r="NK148" s="16"/>
      <c r="NL148" s="16"/>
      <c r="NM148" s="16"/>
      <c r="NN148" s="16"/>
      <c r="NO148" s="16"/>
      <c r="NP148" s="16"/>
      <c r="NQ148" s="16"/>
      <c r="NR148" s="16"/>
      <c r="NS148" s="16"/>
      <c r="NT148" s="16"/>
      <c r="NU148" s="16"/>
      <c r="NV148" s="16"/>
      <c r="NW148" s="16"/>
      <c r="NX148" s="16"/>
      <c r="NY148" s="16"/>
      <c r="NZ148" s="16"/>
      <c r="OA148" s="16"/>
      <c r="OB148" s="16"/>
      <c r="OC148" s="16"/>
      <c r="OD148" s="16"/>
      <c r="OE148" s="16"/>
      <c r="OF148" s="16"/>
      <c r="OG148" s="16"/>
      <c r="OH148" s="16"/>
      <c r="OI148" s="16"/>
      <c r="OJ148" s="16"/>
      <c r="OK148" s="16"/>
      <c r="OL148" s="16"/>
      <c r="OM148" s="16"/>
      <c r="ON148" s="16"/>
      <c r="OO148" s="16"/>
      <c r="OP148" s="16"/>
      <c r="OQ148" s="16"/>
      <c r="OR148" s="16"/>
      <c r="OS148" s="16"/>
      <c r="OT148" s="16"/>
      <c r="OU148" s="16"/>
      <c r="OV148" s="16"/>
      <c r="OW148" s="16"/>
      <c r="OX148" s="16"/>
      <c r="OY148" s="16"/>
      <c r="OZ148" s="16"/>
      <c r="PA148" s="16"/>
    </row>
    <row r="149" spans="1:417" ht="18">
      <c r="A149" s="16"/>
      <c r="B149" s="17"/>
      <c r="C149" s="17"/>
      <c r="D149" s="16"/>
      <c r="E149" s="17"/>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row>
    <row r="150" spans="1:417" ht="18">
      <c r="A150" s="16"/>
      <c r="B150" s="17"/>
      <c r="C150" s="17"/>
      <c r="D150" s="16"/>
      <c r="E150" s="17"/>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c r="IQ150" s="16"/>
      <c r="IR150" s="16"/>
      <c r="IS150" s="16"/>
      <c r="IT150" s="16"/>
      <c r="IU150" s="16"/>
      <c r="IV150" s="16"/>
      <c r="IW150" s="16"/>
      <c r="IX150" s="16"/>
      <c r="IY150" s="16"/>
      <c r="IZ150" s="16"/>
      <c r="JA150" s="16"/>
      <c r="JB150" s="16"/>
      <c r="JC150" s="16"/>
      <c r="JD150" s="16"/>
      <c r="JE150" s="16"/>
      <c r="JF150" s="16"/>
      <c r="JG150" s="16"/>
      <c r="JH150" s="16"/>
      <c r="JI150" s="16"/>
      <c r="JJ150" s="16"/>
      <c r="JK150" s="16"/>
      <c r="JL150" s="16"/>
      <c r="JM150" s="16"/>
      <c r="JN150" s="16"/>
      <c r="JO150" s="16"/>
      <c r="JP150" s="16"/>
      <c r="JQ150" s="16"/>
      <c r="JR150" s="16"/>
      <c r="JS150" s="16"/>
      <c r="JT150" s="16"/>
      <c r="JU150" s="16"/>
      <c r="JV150" s="16"/>
      <c r="JW150" s="16"/>
      <c r="JX150" s="16"/>
      <c r="JY150" s="16"/>
      <c r="JZ150" s="16"/>
      <c r="KA150" s="16"/>
      <c r="KB150" s="16"/>
      <c r="KC150" s="16"/>
      <c r="KD150" s="16"/>
      <c r="KE150" s="16"/>
      <c r="KF150" s="16"/>
      <c r="KG150" s="16"/>
      <c r="KH150" s="16"/>
      <c r="KI150" s="16"/>
      <c r="KJ150" s="16"/>
      <c r="KK150" s="16"/>
      <c r="KL150" s="16"/>
      <c r="KM150" s="16"/>
      <c r="KN150" s="16"/>
      <c r="KO150" s="16"/>
      <c r="KP150" s="16"/>
      <c r="KQ150" s="16"/>
      <c r="KR150" s="16"/>
      <c r="KS150" s="16"/>
      <c r="KT150" s="16"/>
      <c r="KU150" s="16"/>
      <c r="KV150" s="16"/>
      <c r="KW150" s="16"/>
      <c r="KX150" s="16"/>
      <c r="KY150" s="16"/>
      <c r="KZ150" s="16"/>
      <c r="LA150" s="16"/>
      <c r="LB150" s="16"/>
      <c r="LC150" s="16"/>
      <c r="LD150" s="16"/>
      <c r="LE150" s="16"/>
      <c r="LF150" s="16"/>
      <c r="LG150" s="16"/>
      <c r="LH150" s="16"/>
      <c r="LI150" s="16"/>
      <c r="LJ150" s="16"/>
      <c r="LK150" s="16"/>
      <c r="LL150" s="16"/>
      <c r="LM150" s="16"/>
      <c r="LN150" s="16"/>
      <c r="LO150" s="16"/>
      <c r="LP150" s="16"/>
      <c r="LQ150" s="16"/>
      <c r="LR150" s="16"/>
      <c r="LS150" s="16"/>
      <c r="LT150" s="16"/>
      <c r="LU150" s="16"/>
      <c r="LV150" s="16"/>
      <c r="LW150" s="16"/>
      <c r="LX150" s="16"/>
      <c r="LY150" s="16"/>
      <c r="LZ150" s="16"/>
      <c r="MA150" s="16"/>
      <c r="MB150" s="16"/>
      <c r="MC150" s="16"/>
      <c r="MD150" s="16"/>
      <c r="ME150" s="16"/>
      <c r="MF150" s="16"/>
      <c r="MG150" s="16"/>
      <c r="MH150" s="16"/>
      <c r="MI150" s="16"/>
      <c r="MJ150" s="16"/>
      <c r="MK150" s="16"/>
      <c r="ML150" s="16"/>
      <c r="MM150" s="16"/>
      <c r="MN150" s="16"/>
      <c r="MO150" s="16"/>
      <c r="MP150" s="16"/>
      <c r="MQ150" s="16"/>
      <c r="MR150" s="16"/>
      <c r="MS150" s="16"/>
      <c r="MT150" s="16"/>
      <c r="MU150" s="16"/>
      <c r="MV150" s="16"/>
      <c r="MW150" s="16"/>
      <c r="MX150" s="16"/>
      <c r="MY150" s="16"/>
      <c r="MZ150" s="16"/>
      <c r="NA150" s="16"/>
      <c r="NB150" s="16"/>
      <c r="NC150" s="16"/>
      <c r="ND150" s="16"/>
      <c r="NE150" s="16"/>
      <c r="NF150" s="16"/>
      <c r="NG150" s="16"/>
      <c r="NH150" s="16"/>
      <c r="NI150" s="16"/>
      <c r="NJ150" s="16"/>
      <c r="NK150" s="16"/>
      <c r="NL150" s="16"/>
      <c r="NM150" s="16"/>
      <c r="NN150" s="16"/>
      <c r="NO150" s="16"/>
      <c r="NP150" s="16"/>
      <c r="NQ150" s="16"/>
      <c r="NR150" s="16"/>
      <c r="NS150" s="16"/>
      <c r="NT150" s="16"/>
      <c r="NU150" s="16"/>
      <c r="NV150" s="16"/>
      <c r="NW150" s="16"/>
      <c r="NX150" s="16"/>
      <c r="NY150" s="16"/>
      <c r="NZ150" s="16"/>
      <c r="OA150" s="16"/>
      <c r="OB150" s="16"/>
      <c r="OC150" s="16"/>
      <c r="OD150" s="16"/>
      <c r="OE150" s="16"/>
      <c r="OF150" s="16"/>
      <c r="OG150" s="16"/>
      <c r="OH150" s="16"/>
      <c r="OI150" s="16"/>
      <c r="OJ150" s="16"/>
      <c r="OK150" s="16"/>
      <c r="OL150" s="16"/>
      <c r="OM150" s="16"/>
      <c r="ON150" s="16"/>
      <c r="OO150" s="16"/>
      <c r="OP150" s="16"/>
      <c r="OQ150" s="16"/>
      <c r="OR150" s="16"/>
      <c r="OS150" s="16"/>
      <c r="OT150" s="16"/>
      <c r="OU150" s="16"/>
      <c r="OV150" s="16"/>
      <c r="OW150" s="16"/>
      <c r="OX150" s="16"/>
      <c r="OY150" s="16"/>
      <c r="OZ150" s="16"/>
      <c r="PA150" s="16"/>
    </row>
    <row r="151" spans="1:417" ht="18">
      <c r="A151" s="16"/>
      <c r="B151" s="17"/>
      <c r="C151" s="17"/>
      <c r="D151" s="16"/>
      <c r="E151" s="17"/>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row>
    <row r="152" spans="1:417" ht="18">
      <c r="A152" s="16"/>
      <c r="B152" s="17"/>
      <c r="C152" s="17"/>
      <c r="D152" s="16"/>
      <c r="E152" s="17"/>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row>
    <row r="153" spans="1:417" ht="18">
      <c r="A153" s="16"/>
      <c r="B153" s="17"/>
      <c r="C153" s="17"/>
      <c r="D153" s="16"/>
      <c r="E153" s="17"/>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row>
    <row r="154" spans="1:417" ht="18">
      <c r="A154" s="16"/>
      <c r="B154" s="17"/>
      <c r="C154" s="17"/>
      <c r="D154" s="16"/>
      <c r="E154" s="17"/>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c r="IW154" s="16"/>
      <c r="IX154" s="16"/>
      <c r="IY154" s="16"/>
      <c r="IZ154" s="16"/>
      <c r="JA154" s="16"/>
      <c r="JB154" s="16"/>
      <c r="JC154" s="16"/>
      <c r="JD154" s="16"/>
      <c r="JE154" s="16"/>
      <c r="JF154" s="16"/>
      <c r="JG154" s="16"/>
      <c r="JH154" s="16"/>
      <c r="JI154" s="16"/>
      <c r="JJ154" s="16"/>
      <c r="JK154" s="16"/>
      <c r="JL154" s="16"/>
      <c r="JM154" s="16"/>
      <c r="JN154" s="16"/>
      <c r="JO154" s="16"/>
      <c r="JP154" s="16"/>
      <c r="JQ154" s="16"/>
      <c r="JR154" s="16"/>
      <c r="JS154" s="16"/>
      <c r="JT154" s="16"/>
      <c r="JU154" s="16"/>
      <c r="JV154" s="16"/>
      <c r="JW154" s="16"/>
      <c r="JX154" s="16"/>
      <c r="JY154" s="16"/>
      <c r="JZ154" s="16"/>
      <c r="KA154" s="16"/>
      <c r="KB154" s="16"/>
      <c r="KC154" s="16"/>
      <c r="KD154" s="16"/>
      <c r="KE154" s="16"/>
      <c r="KF154" s="16"/>
      <c r="KG154" s="16"/>
      <c r="KH154" s="16"/>
      <c r="KI154" s="16"/>
      <c r="KJ154" s="16"/>
      <c r="KK154" s="16"/>
      <c r="KL154" s="16"/>
      <c r="KM154" s="16"/>
      <c r="KN154" s="16"/>
      <c r="KO154" s="16"/>
      <c r="KP154" s="16"/>
      <c r="KQ154" s="16"/>
      <c r="KR154" s="16"/>
      <c r="KS154" s="16"/>
      <c r="KT154" s="16"/>
      <c r="KU154" s="16"/>
      <c r="KV154" s="16"/>
      <c r="KW154" s="16"/>
      <c r="KX154" s="16"/>
      <c r="KY154" s="16"/>
      <c r="KZ154" s="16"/>
      <c r="LA154" s="16"/>
      <c r="LB154" s="16"/>
      <c r="LC154" s="16"/>
      <c r="LD154" s="16"/>
      <c r="LE154" s="16"/>
      <c r="LF154" s="16"/>
      <c r="LG154" s="16"/>
      <c r="LH154" s="16"/>
      <c r="LI154" s="16"/>
      <c r="LJ154" s="16"/>
      <c r="LK154" s="16"/>
      <c r="LL154" s="16"/>
      <c r="LM154" s="16"/>
      <c r="LN154" s="16"/>
      <c r="LO154" s="16"/>
      <c r="LP154" s="16"/>
      <c r="LQ154" s="16"/>
      <c r="LR154" s="16"/>
      <c r="LS154" s="16"/>
      <c r="LT154" s="16"/>
      <c r="LU154" s="16"/>
      <c r="LV154" s="16"/>
      <c r="LW154" s="16"/>
      <c r="LX154" s="16"/>
      <c r="LY154" s="16"/>
      <c r="LZ154" s="16"/>
      <c r="MA154" s="16"/>
      <c r="MB154" s="16"/>
      <c r="MC154" s="16"/>
      <c r="MD154" s="16"/>
      <c r="ME154" s="16"/>
      <c r="MF154" s="16"/>
      <c r="MG154" s="16"/>
      <c r="MH154" s="16"/>
      <c r="MI154" s="16"/>
      <c r="MJ154" s="16"/>
      <c r="MK154" s="16"/>
      <c r="ML154" s="16"/>
      <c r="MM154" s="16"/>
      <c r="MN154" s="16"/>
      <c r="MO154" s="16"/>
      <c r="MP154" s="16"/>
      <c r="MQ154" s="16"/>
      <c r="MR154" s="16"/>
      <c r="MS154" s="16"/>
      <c r="MT154" s="16"/>
      <c r="MU154" s="16"/>
      <c r="MV154" s="16"/>
      <c r="MW154" s="16"/>
      <c r="MX154" s="16"/>
      <c r="MY154" s="16"/>
      <c r="MZ154" s="16"/>
      <c r="NA154" s="16"/>
      <c r="NB154" s="16"/>
      <c r="NC154" s="16"/>
      <c r="ND154" s="16"/>
      <c r="NE154" s="16"/>
      <c r="NF154" s="16"/>
      <c r="NG154" s="16"/>
      <c r="NH154" s="16"/>
      <c r="NI154" s="16"/>
      <c r="NJ154" s="16"/>
      <c r="NK154" s="16"/>
      <c r="NL154" s="16"/>
      <c r="NM154" s="16"/>
      <c r="NN154" s="16"/>
      <c r="NO154" s="16"/>
      <c r="NP154" s="16"/>
      <c r="NQ154" s="16"/>
      <c r="NR154" s="16"/>
      <c r="NS154" s="16"/>
      <c r="NT154" s="16"/>
      <c r="NU154" s="16"/>
      <c r="NV154" s="16"/>
      <c r="NW154" s="16"/>
      <c r="NX154" s="16"/>
      <c r="NY154" s="16"/>
      <c r="NZ154" s="16"/>
      <c r="OA154" s="16"/>
      <c r="OB154" s="16"/>
      <c r="OC154" s="16"/>
      <c r="OD154" s="16"/>
      <c r="OE154" s="16"/>
      <c r="OF154" s="16"/>
      <c r="OG154" s="16"/>
      <c r="OH154" s="16"/>
      <c r="OI154" s="16"/>
      <c r="OJ154" s="16"/>
      <c r="OK154" s="16"/>
      <c r="OL154" s="16"/>
      <c r="OM154" s="16"/>
      <c r="ON154" s="16"/>
      <c r="OO154" s="16"/>
      <c r="OP154" s="16"/>
      <c r="OQ154" s="16"/>
      <c r="OR154" s="16"/>
      <c r="OS154" s="16"/>
      <c r="OT154" s="16"/>
      <c r="OU154" s="16"/>
      <c r="OV154" s="16"/>
      <c r="OW154" s="16"/>
      <c r="OX154" s="16"/>
      <c r="OY154" s="16"/>
      <c r="OZ154" s="16"/>
      <c r="PA154" s="16"/>
    </row>
    <row r="155" spans="1:417" ht="18">
      <c r="A155" s="16"/>
      <c r="B155" s="17"/>
      <c r="C155" s="17"/>
      <c r="D155" s="16"/>
      <c r="E155" s="17"/>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c r="IW155" s="16"/>
      <c r="IX155" s="16"/>
      <c r="IY155" s="16"/>
      <c r="IZ155" s="16"/>
      <c r="JA155" s="16"/>
      <c r="JB155" s="16"/>
      <c r="JC155" s="16"/>
      <c r="JD155" s="16"/>
      <c r="JE155" s="16"/>
      <c r="JF155" s="16"/>
      <c r="JG155" s="16"/>
      <c r="JH155" s="16"/>
      <c r="JI155" s="16"/>
      <c r="JJ155" s="16"/>
      <c r="JK155" s="16"/>
      <c r="JL155" s="16"/>
      <c r="JM155" s="16"/>
      <c r="JN155" s="16"/>
      <c r="JO155" s="16"/>
      <c r="JP155" s="16"/>
      <c r="JQ155" s="16"/>
      <c r="JR155" s="16"/>
      <c r="JS155" s="16"/>
      <c r="JT155" s="16"/>
      <c r="JU155" s="16"/>
      <c r="JV155" s="16"/>
      <c r="JW155" s="16"/>
      <c r="JX155" s="16"/>
      <c r="JY155" s="16"/>
      <c r="JZ155" s="16"/>
      <c r="KA155" s="16"/>
      <c r="KB155" s="16"/>
      <c r="KC155" s="16"/>
      <c r="KD155" s="16"/>
      <c r="KE155" s="16"/>
      <c r="KF155" s="16"/>
      <c r="KG155" s="16"/>
      <c r="KH155" s="16"/>
      <c r="KI155" s="16"/>
      <c r="KJ155" s="16"/>
      <c r="KK155" s="16"/>
      <c r="KL155" s="16"/>
      <c r="KM155" s="16"/>
      <c r="KN155" s="16"/>
      <c r="KO155" s="16"/>
      <c r="KP155" s="16"/>
      <c r="KQ155" s="16"/>
      <c r="KR155" s="16"/>
      <c r="KS155" s="16"/>
      <c r="KT155" s="16"/>
      <c r="KU155" s="16"/>
      <c r="KV155" s="16"/>
      <c r="KW155" s="16"/>
      <c r="KX155" s="16"/>
      <c r="KY155" s="16"/>
      <c r="KZ155" s="16"/>
      <c r="LA155" s="16"/>
      <c r="LB155" s="16"/>
      <c r="LC155" s="16"/>
      <c r="LD155" s="16"/>
      <c r="LE155" s="16"/>
      <c r="LF155" s="16"/>
      <c r="LG155" s="16"/>
      <c r="LH155" s="16"/>
      <c r="LI155" s="16"/>
      <c r="LJ155" s="16"/>
      <c r="LK155" s="16"/>
      <c r="LL155" s="16"/>
      <c r="LM155" s="16"/>
      <c r="LN155" s="16"/>
      <c r="LO155" s="16"/>
      <c r="LP155" s="16"/>
      <c r="LQ155" s="16"/>
      <c r="LR155" s="16"/>
      <c r="LS155" s="16"/>
      <c r="LT155" s="16"/>
      <c r="LU155" s="16"/>
      <c r="LV155" s="16"/>
      <c r="LW155" s="16"/>
      <c r="LX155" s="16"/>
      <c r="LY155" s="16"/>
      <c r="LZ155" s="16"/>
      <c r="MA155" s="16"/>
      <c r="MB155" s="16"/>
      <c r="MC155" s="16"/>
      <c r="MD155" s="16"/>
      <c r="ME155" s="16"/>
      <c r="MF155" s="16"/>
      <c r="MG155" s="16"/>
      <c r="MH155" s="16"/>
      <c r="MI155" s="16"/>
      <c r="MJ155" s="16"/>
      <c r="MK155" s="16"/>
      <c r="ML155" s="16"/>
      <c r="MM155" s="16"/>
      <c r="MN155" s="16"/>
      <c r="MO155" s="16"/>
      <c r="MP155" s="16"/>
      <c r="MQ155" s="16"/>
      <c r="MR155" s="16"/>
      <c r="MS155" s="16"/>
      <c r="MT155" s="16"/>
      <c r="MU155" s="16"/>
      <c r="MV155" s="16"/>
      <c r="MW155" s="16"/>
      <c r="MX155" s="16"/>
      <c r="MY155" s="16"/>
      <c r="MZ155" s="16"/>
      <c r="NA155" s="16"/>
      <c r="NB155" s="16"/>
      <c r="NC155" s="16"/>
      <c r="ND155" s="16"/>
      <c r="NE155" s="16"/>
      <c r="NF155" s="16"/>
      <c r="NG155" s="16"/>
      <c r="NH155" s="16"/>
      <c r="NI155" s="16"/>
      <c r="NJ155" s="16"/>
      <c r="NK155" s="16"/>
      <c r="NL155" s="16"/>
      <c r="NM155" s="16"/>
      <c r="NN155" s="16"/>
      <c r="NO155" s="16"/>
      <c r="NP155" s="16"/>
      <c r="NQ155" s="16"/>
      <c r="NR155" s="16"/>
      <c r="NS155" s="16"/>
      <c r="NT155" s="16"/>
      <c r="NU155" s="16"/>
      <c r="NV155" s="16"/>
      <c r="NW155" s="16"/>
      <c r="NX155" s="16"/>
      <c r="NY155" s="16"/>
      <c r="NZ155" s="16"/>
      <c r="OA155" s="16"/>
      <c r="OB155" s="16"/>
      <c r="OC155" s="16"/>
      <c r="OD155" s="16"/>
      <c r="OE155" s="16"/>
      <c r="OF155" s="16"/>
      <c r="OG155" s="16"/>
      <c r="OH155" s="16"/>
      <c r="OI155" s="16"/>
      <c r="OJ155" s="16"/>
      <c r="OK155" s="16"/>
      <c r="OL155" s="16"/>
      <c r="OM155" s="16"/>
      <c r="ON155" s="16"/>
      <c r="OO155" s="16"/>
      <c r="OP155" s="16"/>
      <c r="OQ155" s="16"/>
      <c r="OR155" s="16"/>
      <c r="OS155" s="16"/>
      <c r="OT155" s="16"/>
      <c r="OU155" s="16"/>
      <c r="OV155" s="16"/>
      <c r="OW155" s="16"/>
      <c r="OX155" s="16"/>
      <c r="OY155" s="16"/>
      <c r="OZ155" s="16"/>
      <c r="PA155" s="16"/>
    </row>
    <row r="156" spans="1:417" ht="18">
      <c r="A156" s="16"/>
      <c r="B156" s="17"/>
      <c r="C156" s="17"/>
      <c r="D156" s="16"/>
      <c r="E156" s="17"/>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c r="IB156" s="16"/>
      <c r="IC156" s="16"/>
      <c r="ID156" s="16"/>
      <c r="IE156" s="16"/>
      <c r="IF156" s="16"/>
      <c r="IG156" s="16"/>
      <c r="IH156" s="16"/>
      <c r="II156" s="16"/>
      <c r="IJ156" s="16"/>
      <c r="IK156" s="16"/>
      <c r="IL156" s="16"/>
      <c r="IM156" s="16"/>
      <c r="IN156" s="16"/>
      <c r="IO156" s="16"/>
      <c r="IP156" s="16"/>
      <c r="IQ156" s="16"/>
      <c r="IR156" s="16"/>
      <c r="IS156" s="16"/>
      <c r="IT156" s="16"/>
      <c r="IU156" s="16"/>
      <c r="IV156" s="16"/>
      <c r="IW156" s="16"/>
      <c r="IX156" s="16"/>
      <c r="IY156" s="16"/>
      <c r="IZ156" s="16"/>
      <c r="JA156" s="16"/>
      <c r="JB156" s="16"/>
      <c r="JC156" s="16"/>
      <c r="JD156" s="16"/>
      <c r="JE156" s="16"/>
      <c r="JF156" s="16"/>
      <c r="JG156" s="16"/>
      <c r="JH156" s="16"/>
      <c r="JI156" s="16"/>
      <c r="JJ156" s="16"/>
      <c r="JK156" s="16"/>
      <c r="JL156" s="16"/>
      <c r="JM156" s="16"/>
      <c r="JN156" s="16"/>
      <c r="JO156" s="16"/>
      <c r="JP156" s="16"/>
      <c r="JQ156" s="16"/>
      <c r="JR156" s="16"/>
      <c r="JS156" s="16"/>
      <c r="JT156" s="16"/>
      <c r="JU156" s="16"/>
      <c r="JV156" s="16"/>
      <c r="JW156" s="16"/>
      <c r="JX156" s="16"/>
      <c r="JY156" s="16"/>
      <c r="JZ156" s="16"/>
      <c r="KA156" s="16"/>
      <c r="KB156" s="16"/>
      <c r="KC156" s="16"/>
      <c r="KD156" s="16"/>
      <c r="KE156" s="16"/>
      <c r="KF156" s="16"/>
      <c r="KG156" s="16"/>
      <c r="KH156" s="16"/>
      <c r="KI156" s="16"/>
      <c r="KJ156" s="16"/>
      <c r="KK156" s="16"/>
      <c r="KL156" s="16"/>
      <c r="KM156" s="16"/>
      <c r="KN156" s="16"/>
      <c r="KO156" s="16"/>
      <c r="KP156" s="16"/>
      <c r="KQ156" s="16"/>
      <c r="KR156" s="16"/>
      <c r="KS156" s="16"/>
      <c r="KT156" s="16"/>
      <c r="KU156" s="16"/>
      <c r="KV156" s="16"/>
      <c r="KW156" s="16"/>
      <c r="KX156" s="16"/>
      <c r="KY156" s="16"/>
      <c r="KZ156" s="16"/>
      <c r="LA156" s="16"/>
      <c r="LB156" s="16"/>
      <c r="LC156" s="16"/>
      <c r="LD156" s="16"/>
      <c r="LE156" s="16"/>
      <c r="LF156" s="16"/>
      <c r="LG156" s="16"/>
      <c r="LH156" s="16"/>
      <c r="LI156" s="16"/>
      <c r="LJ156" s="16"/>
      <c r="LK156" s="16"/>
      <c r="LL156" s="16"/>
      <c r="LM156" s="16"/>
      <c r="LN156" s="16"/>
      <c r="LO156" s="16"/>
      <c r="LP156" s="16"/>
      <c r="LQ156" s="16"/>
      <c r="LR156" s="16"/>
      <c r="LS156" s="16"/>
      <c r="LT156" s="16"/>
      <c r="LU156" s="16"/>
      <c r="LV156" s="16"/>
      <c r="LW156" s="16"/>
      <c r="LX156" s="16"/>
      <c r="LY156" s="16"/>
      <c r="LZ156" s="16"/>
      <c r="MA156" s="16"/>
      <c r="MB156" s="16"/>
      <c r="MC156" s="16"/>
      <c r="MD156" s="16"/>
      <c r="ME156" s="16"/>
      <c r="MF156" s="16"/>
      <c r="MG156" s="16"/>
      <c r="MH156" s="16"/>
      <c r="MI156" s="16"/>
      <c r="MJ156" s="16"/>
      <c r="MK156" s="16"/>
      <c r="ML156" s="16"/>
      <c r="MM156" s="16"/>
      <c r="MN156" s="16"/>
      <c r="MO156" s="16"/>
      <c r="MP156" s="16"/>
      <c r="MQ156" s="16"/>
      <c r="MR156" s="16"/>
      <c r="MS156" s="16"/>
      <c r="MT156" s="16"/>
      <c r="MU156" s="16"/>
      <c r="MV156" s="16"/>
      <c r="MW156" s="16"/>
      <c r="MX156" s="16"/>
      <c r="MY156" s="16"/>
      <c r="MZ156" s="16"/>
      <c r="NA156" s="16"/>
      <c r="NB156" s="16"/>
      <c r="NC156" s="16"/>
      <c r="ND156" s="16"/>
      <c r="NE156" s="16"/>
      <c r="NF156" s="16"/>
      <c r="NG156" s="16"/>
      <c r="NH156" s="16"/>
      <c r="NI156" s="16"/>
      <c r="NJ156" s="16"/>
      <c r="NK156" s="16"/>
      <c r="NL156" s="16"/>
      <c r="NM156" s="16"/>
      <c r="NN156" s="16"/>
      <c r="NO156" s="16"/>
      <c r="NP156" s="16"/>
      <c r="NQ156" s="16"/>
      <c r="NR156" s="16"/>
      <c r="NS156" s="16"/>
      <c r="NT156" s="16"/>
      <c r="NU156" s="16"/>
      <c r="NV156" s="16"/>
      <c r="NW156" s="16"/>
      <c r="NX156" s="16"/>
      <c r="NY156" s="16"/>
      <c r="NZ156" s="16"/>
      <c r="OA156" s="16"/>
      <c r="OB156" s="16"/>
      <c r="OC156" s="16"/>
      <c r="OD156" s="16"/>
      <c r="OE156" s="16"/>
      <c r="OF156" s="16"/>
      <c r="OG156" s="16"/>
      <c r="OH156" s="16"/>
      <c r="OI156" s="16"/>
      <c r="OJ156" s="16"/>
      <c r="OK156" s="16"/>
      <c r="OL156" s="16"/>
      <c r="OM156" s="16"/>
      <c r="ON156" s="16"/>
      <c r="OO156" s="16"/>
      <c r="OP156" s="16"/>
      <c r="OQ156" s="16"/>
      <c r="OR156" s="16"/>
      <c r="OS156" s="16"/>
      <c r="OT156" s="16"/>
      <c r="OU156" s="16"/>
      <c r="OV156" s="16"/>
      <c r="OW156" s="16"/>
      <c r="OX156" s="16"/>
      <c r="OY156" s="16"/>
      <c r="OZ156" s="16"/>
      <c r="PA156" s="16"/>
    </row>
    <row r="157" spans="1:417" ht="18">
      <c r="A157" s="16"/>
      <c r="B157" s="17"/>
      <c r="C157" s="17"/>
      <c r="D157" s="16"/>
      <c r="E157" s="17"/>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c r="IC157" s="16"/>
      <c r="ID157" s="16"/>
      <c r="IE157" s="16"/>
      <c r="IF157" s="16"/>
      <c r="IG157" s="16"/>
      <c r="IH157" s="16"/>
      <c r="II157" s="16"/>
      <c r="IJ157" s="16"/>
      <c r="IK157" s="16"/>
      <c r="IL157" s="16"/>
      <c r="IM157" s="16"/>
      <c r="IN157" s="16"/>
      <c r="IO157" s="16"/>
      <c r="IP157" s="16"/>
      <c r="IQ157" s="16"/>
      <c r="IR157" s="16"/>
      <c r="IS157" s="16"/>
      <c r="IT157" s="16"/>
      <c r="IU157" s="16"/>
      <c r="IV157" s="16"/>
      <c r="IW157" s="16"/>
      <c r="IX157" s="16"/>
      <c r="IY157" s="16"/>
      <c r="IZ157" s="16"/>
      <c r="JA157" s="16"/>
      <c r="JB157" s="16"/>
      <c r="JC157" s="16"/>
      <c r="JD157" s="16"/>
      <c r="JE157" s="16"/>
      <c r="JF157" s="16"/>
      <c r="JG157" s="16"/>
      <c r="JH157" s="16"/>
      <c r="JI157" s="16"/>
      <c r="JJ157" s="16"/>
      <c r="JK157" s="16"/>
      <c r="JL157" s="16"/>
      <c r="JM157" s="16"/>
      <c r="JN157" s="16"/>
      <c r="JO157" s="16"/>
      <c r="JP157" s="16"/>
      <c r="JQ157" s="16"/>
      <c r="JR157" s="16"/>
      <c r="JS157" s="16"/>
      <c r="JT157" s="16"/>
      <c r="JU157" s="16"/>
      <c r="JV157" s="16"/>
      <c r="JW157" s="16"/>
      <c r="JX157" s="16"/>
      <c r="JY157" s="16"/>
      <c r="JZ157" s="16"/>
      <c r="KA157" s="16"/>
      <c r="KB157" s="16"/>
      <c r="KC157" s="16"/>
      <c r="KD157" s="16"/>
      <c r="KE157" s="16"/>
      <c r="KF157" s="16"/>
      <c r="KG157" s="16"/>
      <c r="KH157" s="16"/>
      <c r="KI157" s="16"/>
      <c r="KJ157" s="16"/>
      <c r="KK157" s="16"/>
      <c r="KL157" s="16"/>
      <c r="KM157" s="16"/>
      <c r="KN157" s="16"/>
      <c r="KO157" s="16"/>
      <c r="KP157" s="16"/>
      <c r="KQ157" s="16"/>
      <c r="KR157" s="16"/>
      <c r="KS157" s="16"/>
      <c r="KT157" s="16"/>
      <c r="KU157" s="16"/>
      <c r="KV157" s="16"/>
      <c r="KW157" s="16"/>
      <c r="KX157" s="16"/>
      <c r="KY157" s="16"/>
      <c r="KZ157" s="16"/>
      <c r="LA157" s="16"/>
      <c r="LB157" s="16"/>
      <c r="LC157" s="16"/>
      <c r="LD157" s="16"/>
      <c r="LE157" s="16"/>
      <c r="LF157" s="16"/>
      <c r="LG157" s="16"/>
      <c r="LH157" s="16"/>
      <c r="LI157" s="16"/>
      <c r="LJ157" s="16"/>
      <c r="LK157" s="16"/>
      <c r="LL157" s="16"/>
      <c r="LM157" s="16"/>
      <c r="LN157" s="16"/>
      <c r="LO157" s="16"/>
      <c r="LP157" s="16"/>
      <c r="LQ157" s="16"/>
      <c r="LR157" s="16"/>
      <c r="LS157" s="16"/>
      <c r="LT157" s="16"/>
      <c r="LU157" s="16"/>
      <c r="LV157" s="16"/>
      <c r="LW157" s="16"/>
      <c r="LX157" s="16"/>
      <c r="LY157" s="16"/>
      <c r="LZ157" s="16"/>
      <c r="MA157" s="16"/>
      <c r="MB157" s="16"/>
      <c r="MC157" s="16"/>
      <c r="MD157" s="16"/>
      <c r="ME157" s="16"/>
      <c r="MF157" s="16"/>
      <c r="MG157" s="16"/>
      <c r="MH157" s="16"/>
      <c r="MI157" s="16"/>
      <c r="MJ157" s="16"/>
      <c r="MK157" s="16"/>
      <c r="ML157" s="16"/>
      <c r="MM157" s="16"/>
      <c r="MN157" s="16"/>
      <c r="MO157" s="16"/>
      <c r="MP157" s="16"/>
      <c r="MQ157" s="16"/>
      <c r="MR157" s="16"/>
      <c r="MS157" s="16"/>
      <c r="MT157" s="16"/>
      <c r="MU157" s="16"/>
      <c r="MV157" s="16"/>
      <c r="MW157" s="16"/>
      <c r="MX157" s="16"/>
      <c r="MY157" s="16"/>
      <c r="MZ157" s="16"/>
      <c r="NA157" s="16"/>
      <c r="NB157" s="16"/>
      <c r="NC157" s="16"/>
      <c r="ND157" s="16"/>
      <c r="NE157" s="16"/>
      <c r="NF157" s="16"/>
      <c r="NG157" s="16"/>
      <c r="NH157" s="16"/>
      <c r="NI157" s="16"/>
      <c r="NJ157" s="16"/>
      <c r="NK157" s="16"/>
      <c r="NL157" s="16"/>
      <c r="NM157" s="16"/>
      <c r="NN157" s="16"/>
      <c r="NO157" s="16"/>
      <c r="NP157" s="16"/>
      <c r="NQ157" s="16"/>
      <c r="NR157" s="16"/>
      <c r="NS157" s="16"/>
      <c r="NT157" s="16"/>
      <c r="NU157" s="16"/>
      <c r="NV157" s="16"/>
      <c r="NW157" s="16"/>
      <c r="NX157" s="16"/>
      <c r="NY157" s="16"/>
      <c r="NZ157" s="16"/>
      <c r="OA157" s="16"/>
      <c r="OB157" s="16"/>
      <c r="OC157" s="16"/>
      <c r="OD157" s="16"/>
      <c r="OE157" s="16"/>
      <c r="OF157" s="16"/>
      <c r="OG157" s="16"/>
      <c r="OH157" s="16"/>
      <c r="OI157" s="16"/>
      <c r="OJ157" s="16"/>
      <c r="OK157" s="16"/>
      <c r="OL157" s="16"/>
      <c r="OM157" s="16"/>
      <c r="ON157" s="16"/>
      <c r="OO157" s="16"/>
      <c r="OP157" s="16"/>
      <c r="OQ157" s="16"/>
      <c r="OR157" s="16"/>
      <c r="OS157" s="16"/>
      <c r="OT157" s="16"/>
      <c r="OU157" s="16"/>
      <c r="OV157" s="16"/>
      <c r="OW157" s="16"/>
      <c r="OX157" s="16"/>
      <c r="OY157" s="16"/>
      <c r="OZ157" s="16"/>
      <c r="PA157" s="16"/>
    </row>
    <row r="158" spans="1:417" ht="18">
      <c r="A158" s="16"/>
      <c r="B158" s="17"/>
      <c r="C158" s="17"/>
      <c r="D158" s="16"/>
      <c r="E158" s="17"/>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c r="IN158" s="16"/>
      <c r="IO158" s="16"/>
      <c r="IP158" s="16"/>
      <c r="IQ158" s="16"/>
      <c r="IR158" s="16"/>
      <c r="IS158" s="16"/>
      <c r="IT158" s="16"/>
      <c r="IU158" s="16"/>
      <c r="IV158" s="16"/>
      <c r="IW158" s="16"/>
      <c r="IX158" s="16"/>
      <c r="IY158" s="16"/>
      <c r="IZ158" s="16"/>
      <c r="JA158" s="16"/>
      <c r="JB158" s="16"/>
      <c r="JC158" s="16"/>
      <c r="JD158" s="16"/>
      <c r="JE158" s="16"/>
      <c r="JF158" s="16"/>
      <c r="JG158" s="16"/>
      <c r="JH158" s="16"/>
      <c r="JI158" s="16"/>
      <c r="JJ158" s="16"/>
      <c r="JK158" s="16"/>
      <c r="JL158" s="16"/>
      <c r="JM158" s="16"/>
      <c r="JN158" s="16"/>
      <c r="JO158" s="16"/>
      <c r="JP158" s="16"/>
      <c r="JQ158" s="16"/>
      <c r="JR158" s="16"/>
      <c r="JS158" s="16"/>
      <c r="JT158" s="16"/>
      <c r="JU158" s="16"/>
      <c r="JV158" s="16"/>
      <c r="JW158" s="16"/>
      <c r="JX158" s="16"/>
      <c r="JY158" s="16"/>
      <c r="JZ158" s="16"/>
      <c r="KA158" s="16"/>
      <c r="KB158" s="16"/>
      <c r="KC158" s="16"/>
      <c r="KD158" s="16"/>
      <c r="KE158" s="16"/>
      <c r="KF158" s="16"/>
      <c r="KG158" s="16"/>
      <c r="KH158" s="16"/>
      <c r="KI158" s="16"/>
      <c r="KJ158" s="16"/>
      <c r="KK158" s="16"/>
      <c r="KL158" s="16"/>
      <c r="KM158" s="16"/>
      <c r="KN158" s="16"/>
      <c r="KO158" s="16"/>
      <c r="KP158" s="16"/>
      <c r="KQ158" s="16"/>
      <c r="KR158" s="16"/>
      <c r="KS158" s="16"/>
      <c r="KT158" s="16"/>
      <c r="KU158" s="16"/>
      <c r="KV158" s="16"/>
      <c r="KW158" s="16"/>
      <c r="KX158" s="16"/>
      <c r="KY158" s="16"/>
      <c r="KZ158" s="16"/>
      <c r="LA158" s="16"/>
      <c r="LB158" s="16"/>
      <c r="LC158" s="16"/>
      <c r="LD158" s="16"/>
      <c r="LE158" s="16"/>
      <c r="LF158" s="16"/>
      <c r="LG158" s="16"/>
      <c r="LH158" s="16"/>
      <c r="LI158" s="16"/>
      <c r="LJ158" s="16"/>
      <c r="LK158" s="16"/>
      <c r="LL158" s="16"/>
      <c r="LM158" s="16"/>
      <c r="LN158" s="16"/>
      <c r="LO158" s="16"/>
      <c r="LP158" s="16"/>
      <c r="LQ158" s="16"/>
      <c r="LR158" s="16"/>
      <c r="LS158" s="16"/>
      <c r="LT158" s="16"/>
      <c r="LU158" s="16"/>
      <c r="LV158" s="16"/>
      <c r="LW158" s="16"/>
      <c r="LX158" s="16"/>
      <c r="LY158" s="16"/>
      <c r="LZ158" s="16"/>
      <c r="MA158" s="16"/>
      <c r="MB158" s="16"/>
      <c r="MC158" s="16"/>
      <c r="MD158" s="16"/>
      <c r="ME158" s="16"/>
      <c r="MF158" s="16"/>
      <c r="MG158" s="16"/>
      <c r="MH158" s="16"/>
      <c r="MI158" s="16"/>
      <c r="MJ158" s="16"/>
      <c r="MK158" s="16"/>
      <c r="ML158" s="16"/>
      <c r="MM158" s="16"/>
      <c r="MN158" s="16"/>
      <c r="MO158" s="16"/>
      <c r="MP158" s="16"/>
      <c r="MQ158" s="16"/>
      <c r="MR158" s="16"/>
      <c r="MS158" s="16"/>
      <c r="MT158" s="16"/>
      <c r="MU158" s="16"/>
      <c r="MV158" s="16"/>
      <c r="MW158" s="16"/>
      <c r="MX158" s="16"/>
      <c r="MY158" s="16"/>
      <c r="MZ158" s="16"/>
      <c r="NA158" s="16"/>
      <c r="NB158" s="16"/>
      <c r="NC158" s="16"/>
      <c r="ND158" s="16"/>
      <c r="NE158" s="16"/>
      <c r="NF158" s="16"/>
      <c r="NG158" s="16"/>
      <c r="NH158" s="16"/>
      <c r="NI158" s="16"/>
      <c r="NJ158" s="16"/>
      <c r="NK158" s="16"/>
      <c r="NL158" s="16"/>
      <c r="NM158" s="16"/>
      <c r="NN158" s="16"/>
      <c r="NO158" s="16"/>
      <c r="NP158" s="16"/>
      <c r="NQ158" s="16"/>
      <c r="NR158" s="16"/>
      <c r="NS158" s="16"/>
      <c r="NT158" s="16"/>
      <c r="NU158" s="16"/>
      <c r="NV158" s="16"/>
      <c r="NW158" s="16"/>
      <c r="NX158" s="16"/>
      <c r="NY158" s="16"/>
      <c r="NZ158" s="16"/>
      <c r="OA158" s="16"/>
      <c r="OB158" s="16"/>
      <c r="OC158" s="16"/>
      <c r="OD158" s="16"/>
      <c r="OE158" s="16"/>
      <c r="OF158" s="16"/>
      <c r="OG158" s="16"/>
      <c r="OH158" s="16"/>
      <c r="OI158" s="16"/>
      <c r="OJ158" s="16"/>
      <c r="OK158" s="16"/>
      <c r="OL158" s="16"/>
      <c r="OM158" s="16"/>
      <c r="ON158" s="16"/>
      <c r="OO158" s="16"/>
      <c r="OP158" s="16"/>
      <c r="OQ158" s="16"/>
      <c r="OR158" s="16"/>
      <c r="OS158" s="16"/>
      <c r="OT158" s="16"/>
      <c r="OU158" s="16"/>
      <c r="OV158" s="16"/>
      <c r="OW158" s="16"/>
      <c r="OX158" s="16"/>
      <c r="OY158" s="16"/>
      <c r="OZ158" s="16"/>
      <c r="PA158" s="16"/>
    </row>
    <row r="159" spans="1:417" ht="18">
      <c r="A159" s="16"/>
      <c r="B159" s="17"/>
      <c r="C159" s="17"/>
      <c r="D159" s="16"/>
      <c r="E159" s="17"/>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H159" s="16"/>
      <c r="JI159" s="16"/>
      <c r="JJ159" s="16"/>
      <c r="JK159" s="16"/>
      <c r="JL159" s="16"/>
      <c r="JM159" s="16"/>
      <c r="JN159" s="16"/>
      <c r="JO159" s="16"/>
      <c r="JP159" s="16"/>
      <c r="JQ159" s="16"/>
      <c r="JR159" s="16"/>
      <c r="JS159" s="16"/>
      <c r="JT159" s="16"/>
      <c r="JU159" s="16"/>
      <c r="JV159" s="16"/>
      <c r="JW159" s="16"/>
      <c r="JX159" s="16"/>
      <c r="JY159" s="16"/>
      <c r="JZ159" s="16"/>
      <c r="KA159" s="16"/>
      <c r="KB159" s="16"/>
      <c r="KC159" s="16"/>
      <c r="KD159" s="16"/>
      <c r="KE159" s="16"/>
      <c r="KF159" s="16"/>
      <c r="KG159" s="16"/>
      <c r="KH159" s="16"/>
      <c r="KI159" s="16"/>
      <c r="KJ159" s="16"/>
      <c r="KK159" s="16"/>
      <c r="KL159" s="16"/>
      <c r="KM159" s="16"/>
      <c r="KN159" s="16"/>
      <c r="KO159" s="16"/>
      <c r="KP159" s="16"/>
      <c r="KQ159" s="16"/>
      <c r="KR159" s="16"/>
      <c r="KS159" s="16"/>
      <c r="KT159" s="16"/>
      <c r="KU159" s="16"/>
      <c r="KV159" s="16"/>
      <c r="KW159" s="16"/>
      <c r="KX159" s="16"/>
      <c r="KY159" s="16"/>
      <c r="KZ159" s="16"/>
      <c r="LA159" s="16"/>
      <c r="LB159" s="16"/>
      <c r="LC159" s="16"/>
      <c r="LD159" s="16"/>
      <c r="LE159" s="16"/>
      <c r="LF159" s="16"/>
      <c r="LG159" s="16"/>
      <c r="LH159" s="16"/>
      <c r="LI159" s="16"/>
      <c r="LJ159" s="16"/>
      <c r="LK159" s="16"/>
      <c r="LL159" s="16"/>
      <c r="LM159" s="16"/>
      <c r="LN159" s="16"/>
      <c r="LO159" s="16"/>
      <c r="LP159" s="16"/>
      <c r="LQ159" s="16"/>
      <c r="LR159" s="16"/>
      <c r="LS159" s="16"/>
      <c r="LT159" s="16"/>
      <c r="LU159" s="16"/>
      <c r="LV159" s="16"/>
      <c r="LW159" s="16"/>
      <c r="LX159" s="16"/>
      <c r="LY159" s="16"/>
      <c r="LZ159" s="16"/>
      <c r="MA159" s="16"/>
      <c r="MB159" s="16"/>
      <c r="MC159" s="16"/>
      <c r="MD159" s="16"/>
      <c r="ME159" s="16"/>
      <c r="MF159" s="16"/>
      <c r="MG159" s="16"/>
      <c r="MH159" s="16"/>
      <c r="MI159" s="16"/>
      <c r="MJ159" s="16"/>
      <c r="MK159" s="16"/>
      <c r="ML159" s="16"/>
      <c r="MM159" s="16"/>
      <c r="MN159" s="16"/>
      <c r="MO159" s="16"/>
      <c r="MP159" s="16"/>
      <c r="MQ159" s="16"/>
      <c r="MR159" s="16"/>
      <c r="MS159" s="16"/>
      <c r="MT159" s="16"/>
      <c r="MU159" s="16"/>
      <c r="MV159" s="16"/>
      <c r="MW159" s="16"/>
      <c r="MX159" s="16"/>
      <c r="MY159" s="16"/>
      <c r="MZ159" s="16"/>
      <c r="NA159" s="16"/>
      <c r="NB159" s="16"/>
      <c r="NC159" s="16"/>
      <c r="ND159" s="16"/>
      <c r="NE159" s="16"/>
      <c r="NF159" s="16"/>
      <c r="NG159" s="16"/>
      <c r="NH159" s="16"/>
      <c r="NI159" s="16"/>
      <c r="NJ159" s="16"/>
      <c r="NK159" s="16"/>
      <c r="NL159" s="16"/>
      <c r="NM159" s="16"/>
      <c r="NN159" s="16"/>
      <c r="NO159" s="16"/>
      <c r="NP159" s="16"/>
      <c r="NQ159" s="16"/>
      <c r="NR159" s="16"/>
      <c r="NS159" s="16"/>
      <c r="NT159" s="16"/>
      <c r="NU159" s="16"/>
      <c r="NV159" s="16"/>
      <c r="NW159" s="16"/>
      <c r="NX159" s="16"/>
      <c r="NY159" s="16"/>
      <c r="NZ159" s="16"/>
      <c r="OA159" s="16"/>
      <c r="OB159" s="16"/>
      <c r="OC159" s="16"/>
      <c r="OD159" s="16"/>
      <c r="OE159" s="16"/>
      <c r="OF159" s="16"/>
      <c r="OG159" s="16"/>
      <c r="OH159" s="16"/>
      <c r="OI159" s="16"/>
      <c r="OJ159" s="16"/>
      <c r="OK159" s="16"/>
      <c r="OL159" s="16"/>
      <c r="OM159" s="16"/>
      <c r="ON159" s="16"/>
      <c r="OO159" s="16"/>
      <c r="OP159" s="16"/>
      <c r="OQ159" s="16"/>
      <c r="OR159" s="16"/>
      <c r="OS159" s="16"/>
      <c r="OT159" s="16"/>
      <c r="OU159" s="16"/>
      <c r="OV159" s="16"/>
      <c r="OW159" s="16"/>
      <c r="OX159" s="16"/>
      <c r="OY159" s="16"/>
      <c r="OZ159" s="16"/>
      <c r="PA159" s="16"/>
    </row>
    <row r="160" spans="1:417" ht="18">
      <c r="A160" s="16"/>
      <c r="B160" s="17"/>
      <c r="C160" s="17"/>
      <c r="D160" s="16"/>
      <c r="E160" s="17"/>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c r="IV160" s="16"/>
      <c r="IW160" s="16"/>
      <c r="IX160" s="16"/>
      <c r="IY160" s="16"/>
      <c r="IZ160" s="16"/>
      <c r="JA160" s="16"/>
      <c r="JB160" s="16"/>
      <c r="JC160" s="16"/>
      <c r="JD160" s="16"/>
      <c r="JE160" s="16"/>
      <c r="JF160" s="16"/>
      <c r="JG160" s="16"/>
      <c r="JH160" s="16"/>
      <c r="JI160" s="16"/>
      <c r="JJ160" s="16"/>
      <c r="JK160" s="16"/>
      <c r="JL160" s="16"/>
      <c r="JM160" s="16"/>
      <c r="JN160" s="16"/>
      <c r="JO160" s="16"/>
      <c r="JP160" s="16"/>
      <c r="JQ160" s="16"/>
      <c r="JR160" s="16"/>
      <c r="JS160" s="16"/>
      <c r="JT160" s="16"/>
      <c r="JU160" s="16"/>
      <c r="JV160" s="16"/>
      <c r="JW160" s="16"/>
      <c r="JX160" s="16"/>
      <c r="JY160" s="16"/>
      <c r="JZ160" s="16"/>
      <c r="KA160" s="16"/>
      <c r="KB160" s="16"/>
      <c r="KC160" s="16"/>
      <c r="KD160" s="16"/>
      <c r="KE160" s="16"/>
      <c r="KF160" s="16"/>
      <c r="KG160" s="16"/>
      <c r="KH160" s="16"/>
      <c r="KI160" s="16"/>
      <c r="KJ160" s="16"/>
      <c r="KK160" s="16"/>
      <c r="KL160" s="16"/>
      <c r="KM160" s="16"/>
      <c r="KN160" s="16"/>
      <c r="KO160" s="16"/>
      <c r="KP160" s="16"/>
      <c r="KQ160" s="16"/>
      <c r="KR160" s="16"/>
      <c r="KS160" s="16"/>
      <c r="KT160" s="16"/>
      <c r="KU160" s="16"/>
      <c r="KV160" s="16"/>
      <c r="KW160" s="16"/>
      <c r="KX160" s="16"/>
      <c r="KY160" s="16"/>
      <c r="KZ160" s="16"/>
      <c r="LA160" s="16"/>
      <c r="LB160" s="16"/>
      <c r="LC160" s="16"/>
      <c r="LD160" s="16"/>
      <c r="LE160" s="16"/>
      <c r="LF160" s="16"/>
      <c r="LG160" s="16"/>
      <c r="LH160" s="16"/>
      <c r="LI160" s="16"/>
      <c r="LJ160" s="16"/>
      <c r="LK160" s="16"/>
      <c r="LL160" s="16"/>
      <c r="LM160" s="16"/>
      <c r="LN160" s="16"/>
      <c r="LO160" s="16"/>
      <c r="LP160" s="16"/>
      <c r="LQ160" s="16"/>
      <c r="LR160" s="16"/>
      <c r="LS160" s="16"/>
      <c r="LT160" s="16"/>
      <c r="LU160" s="16"/>
      <c r="LV160" s="16"/>
      <c r="LW160" s="16"/>
      <c r="LX160" s="16"/>
      <c r="LY160" s="16"/>
      <c r="LZ160" s="16"/>
      <c r="MA160" s="16"/>
      <c r="MB160" s="16"/>
      <c r="MC160" s="16"/>
      <c r="MD160" s="16"/>
      <c r="ME160" s="16"/>
      <c r="MF160" s="16"/>
      <c r="MG160" s="16"/>
      <c r="MH160" s="16"/>
      <c r="MI160" s="16"/>
      <c r="MJ160" s="16"/>
      <c r="MK160" s="16"/>
      <c r="ML160" s="16"/>
      <c r="MM160" s="16"/>
      <c r="MN160" s="16"/>
      <c r="MO160" s="16"/>
      <c r="MP160" s="16"/>
      <c r="MQ160" s="16"/>
      <c r="MR160" s="16"/>
      <c r="MS160" s="16"/>
      <c r="MT160" s="16"/>
      <c r="MU160" s="16"/>
      <c r="MV160" s="16"/>
      <c r="MW160" s="16"/>
      <c r="MX160" s="16"/>
      <c r="MY160" s="16"/>
      <c r="MZ160" s="16"/>
      <c r="NA160" s="16"/>
      <c r="NB160" s="16"/>
      <c r="NC160" s="16"/>
      <c r="ND160" s="16"/>
      <c r="NE160" s="16"/>
      <c r="NF160" s="16"/>
      <c r="NG160" s="16"/>
      <c r="NH160" s="16"/>
      <c r="NI160" s="16"/>
      <c r="NJ160" s="16"/>
      <c r="NK160" s="16"/>
      <c r="NL160" s="16"/>
      <c r="NM160" s="16"/>
      <c r="NN160" s="16"/>
      <c r="NO160" s="16"/>
      <c r="NP160" s="16"/>
      <c r="NQ160" s="16"/>
      <c r="NR160" s="16"/>
      <c r="NS160" s="16"/>
      <c r="NT160" s="16"/>
      <c r="NU160" s="16"/>
      <c r="NV160" s="16"/>
      <c r="NW160" s="16"/>
      <c r="NX160" s="16"/>
      <c r="NY160" s="16"/>
      <c r="NZ160" s="16"/>
      <c r="OA160" s="16"/>
      <c r="OB160" s="16"/>
      <c r="OC160" s="16"/>
      <c r="OD160" s="16"/>
      <c r="OE160" s="16"/>
      <c r="OF160" s="16"/>
      <c r="OG160" s="16"/>
      <c r="OH160" s="16"/>
      <c r="OI160" s="16"/>
      <c r="OJ160" s="16"/>
      <c r="OK160" s="16"/>
      <c r="OL160" s="16"/>
      <c r="OM160" s="16"/>
      <c r="ON160" s="16"/>
      <c r="OO160" s="16"/>
      <c r="OP160" s="16"/>
      <c r="OQ160" s="16"/>
      <c r="OR160" s="16"/>
      <c r="OS160" s="16"/>
      <c r="OT160" s="16"/>
      <c r="OU160" s="16"/>
      <c r="OV160" s="16"/>
      <c r="OW160" s="16"/>
      <c r="OX160" s="16"/>
      <c r="OY160" s="16"/>
      <c r="OZ160" s="16"/>
      <c r="PA160" s="16"/>
    </row>
    <row r="161" spans="1:417" ht="18">
      <c r="A161" s="16"/>
      <c r="B161" s="17"/>
      <c r="C161" s="17"/>
      <c r="D161" s="16"/>
      <c r="E161" s="17"/>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c r="IB161" s="16"/>
      <c r="IC161" s="16"/>
      <c r="ID161" s="16"/>
      <c r="IE161" s="16"/>
      <c r="IF161" s="16"/>
      <c r="IG161" s="16"/>
      <c r="IH161" s="16"/>
      <c r="II161" s="16"/>
      <c r="IJ161" s="16"/>
      <c r="IK161" s="16"/>
      <c r="IL161" s="16"/>
      <c r="IM161" s="16"/>
      <c r="IN161" s="16"/>
      <c r="IO161" s="16"/>
      <c r="IP161" s="16"/>
      <c r="IQ161" s="16"/>
      <c r="IR161" s="16"/>
      <c r="IS161" s="16"/>
      <c r="IT161" s="16"/>
      <c r="IU161" s="16"/>
      <c r="IV161" s="16"/>
      <c r="IW161" s="16"/>
      <c r="IX161" s="16"/>
      <c r="IY161" s="16"/>
      <c r="IZ161" s="16"/>
      <c r="JA161" s="16"/>
      <c r="JB161" s="16"/>
      <c r="JC161" s="16"/>
      <c r="JD161" s="16"/>
      <c r="JE161" s="16"/>
      <c r="JF161" s="16"/>
      <c r="JG161" s="16"/>
      <c r="JH161" s="16"/>
      <c r="JI161" s="16"/>
      <c r="JJ161" s="16"/>
      <c r="JK161" s="16"/>
      <c r="JL161" s="16"/>
      <c r="JM161" s="16"/>
      <c r="JN161" s="16"/>
      <c r="JO161" s="16"/>
      <c r="JP161" s="16"/>
      <c r="JQ161" s="16"/>
      <c r="JR161" s="16"/>
      <c r="JS161" s="16"/>
      <c r="JT161" s="16"/>
      <c r="JU161" s="16"/>
      <c r="JV161" s="16"/>
      <c r="JW161" s="16"/>
      <c r="JX161" s="16"/>
      <c r="JY161" s="16"/>
      <c r="JZ161" s="16"/>
      <c r="KA161" s="16"/>
      <c r="KB161" s="16"/>
      <c r="KC161" s="16"/>
      <c r="KD161" s="16"/>
      <c r="KE161" s="16"/>
      <c r="KF161" s="16"/>
      <c r="KG161" s="16"/>
      <c r="KH161" s="16"/>
      <c r="KI161" s="16"/>
      <c r="KJ161" s="16"/>
      <c r="KK161" s="16"/>
      <c r="KL161" s="16"/>
      <c r="KM161" s="16"/>
      <c r="KN161" s="16"/>
      <c r="KO161" s="16"/>
      <c r="KP161" s="16"/>
      <c r="KQ161" s="16"/>
      <c r="KR161" s="16"/>
      <c r="KS161" s="16"/>
      <c r="KT161" s="16"/>
      <c r="KU161" s="16"/>
      <c r="KV161" s="16"/>
      <c r="KW161" s="16"/>
      <c r="KX161" s="16"/>
      <c r="KY161" s="16"/>
      <c r="KZ161" s="16"/>
      <c r="LA161" s="16"/>
      <c r="LB161" s="16"/>
      <c r="LC161" s="16"/>
      <c r="LD161" s="16"/>
      <c r="LE161" s="16"/>
      <c r="LF161" s="16"/>
      <c r="LG161" s="16"/>
      <c r="LH161" s="16"/>
      <c r="LI161" s="16"/>
      <c r="LJ161" s="16"/>
      <c r="LK161" s="16"/>
      <c r="LL161" s="16"/>
      <c r="LM161" s="16"/>
      <c r="LN161" s="16"/>
      <c r="LO161" s="16"/>
      <c r="LP161" s="16"/>
      <c r="LQ161" s="16"/>
      <c r="LR161" s="16"/>
      <c r="LS161" s="16"/>
      <c r="LT161" s="16"/>
      <c r="LU161" s="16"/>
      <c r="LV161" s="16"/>
      <c r="LW161" s="16"/>
      <c r="LX161" s="16"/>
      <c r="LY161" s="16"/>
      <c r="LZ161" s="16"/>
      <c r="MA161" s="16"/>
      <c r="MB161" s="16"/>
      <c r="MC161" s="16"/>
      <c r="MD161" s="16"/>
      <c r="ME161" s="16"/>
      <c r="MF161" s="16"/>
      <c r="MG161" s="16"/>
      <c r="MH161" s="16"/>
      <c r="MI161" s="16"/>
      <c r="MJ161" s="16"/>
      <c r="MK161" s="16"/>
      <c r="ML161" s="16"/>
      <c r="MM161" s="16"/>
      <c r="MN161" s="16"/>
      <c r="MO161" s="16"/>
      <c r="MP161" s="16"/>
      <c r="MQ161" s="16"/>
      <c r="MR161" s="16"/>
      <c r="MS161" s="16"/>
      <c r="MT161" s="16"/>
      <c r="MU161" s="16"/>
      <c r="MV161" s="16"/>
      <c r="MW161" s="16"/>
      <c r="MX161" s="16"/>
      <c r="MY161" s="16"/>
      <c r="MZ161" s="16"/>
      <c r="NA161" s="16"/>
      <c r="NB161" s="16"/>
      <c r="NC161" s="16"/>
      <c r="ND161" s="16"/>
      <c r="NE161" s="16"/>
      <c r="NF161" s="16"/>
      <c r="NG161" s="16"/>
      <c r="NH161" s="16"/>
      <c r="NI161" s="16"/>
      <c r="NJ161" s="16"/>
      <c r="NK161" s="16"/>
      <c r="NL161" s="16"/>
      <c r="NM161" s="16"/>
      <c r="NN161" s="16"/>
      <c r="NO161" s="16"/>
      <c r="NP161" s="16"/>
      <c r="NQ161" s="16"/>
      <c r="NR161" s="16"/>
      <c r="NS161" s="16"/>
      <c r="NT161" s="16"/>
      <c r="NU161" s="16"/>
      <c r="NV161" s="16"/>
      <c r="NW161" s="16"/>
      <c r="NX161" s="16"/>
      <c r="NY161" s="16"/>
      <c r="NZ161" s="16"/>
      <c r="OA161" s="16"/>
      <c r="OB161" s="16"/>
      <c r="OC161" s="16"/>
      <c r="OD161" s="16"/>
      <c r="OE161" s="16"/>
      <c r="OF161" s="16"/>
      <c r="OG161" s="16"/>
      <c r="OH161" s="16"/>
      <c r="OI161" s="16"/>
      <c r="OJ161" s="16"/>
      <c r="OK161" s="16"/>
      <c r="OL161" s="16"/>
      <c r="OM161" s="16"/>
      <c r="ON161" s="16"/>
      <c r="OO161" s="16"/>
      <c r="OP161" s="16"/>
      <c r="OQ161" s="16"/>
      <c r="OR161" s="16"/>
      <c r="OS161" s="16"/>
      <c r="OT161" s="16"/>
      <c r="OU161" s="16"/>
      <c r="OV161" s="16"/>
      <c r="OW161" s="16"/>
      <c r="OX161" s="16"/>
      <c r="OY161" s="16"/>
      <c r="OZ161" s="16"/>
      <c r="PA161" s="16"/>
    </row>
    <row r="162" spans="1:417" ht="18">
      <c r="A162" s="16"/>
      <c r="B162" s="17"/>
      <c r="C162" s="17"/>
      <c r="D162" s="16"/>
      <c r="E162" s="17"/>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16"/>
      <c r="HP162" s="16"/>
      <c r="HQ162" s="16"/>
      <c r="HR162" s="16"/>
      <c r="HS162" s="16"/>
      <c r="HT162" s="16"/>
      <c r="HU162" s="16"/>
      <c r="HV162" s="16"/>
      <c r="HW162" s="16"/>
      <c r="HX162" s="16"/>
      <c r="HY162" s="16"/>
      <c r="HZ162" s="16"/>
      <c r="IA162" s="16"/>
      <c r="IB162" s="16"/>
      <c r="IC162" s="16"/>
      <c r="ID162" s="16"/>
      <c r="IE162" s="16"/>
      <c r="IF162" s="16"/>
      <c r="IG162" s="16"/>
      <c r="IH162" s="16"/>
      <c r="II162" s="16"/>
      <c r="IJ162" s="16"/>
      <c r="IK162" s="16"/>
      <c r="IL162" s="16"/>
      <c r="IM162" s="16"/>
      <c r="IN162" s="16"/>
      <c r="IO162" s="16"/>
      <c r="IP162" s="16"/>
      <c r="IQ162" s="16"/>
      <c r="IR162" s="16"/>
      <c r="IS162" s="16"/>
      <c r="IT162" s="16"/>
      <c r="IU162" s="16"/>
      <c r="IV162" s="16"/>
      <c r="IW162" s="16"/>
      <c r="IX162" s="16"/>
      <c r="IY162" s="16"/>
      <c r="IZ162" s="16"/>
      <c r="JA162" s="16"/>
      <c r="JB162" s="16"/>
      <c r="JC162" s="16"/>
      <c r="JD162" s="16"/>
      <c r="JE162" s="16"/>
      <c r="JF162" s="16"/>
      <c r="JG162" s="16"/>
      <c r="JH162" s="16"/>
      <c r="JI162" s="16"/>
      <c r="JJ162" s="16"/>
      <c r="JK162" s="16"/>
      <c r="JL162" s="16"/>
      <c r="JM162" s="16"/>
      <c r="JN162" s="16"/>
      <c r="JO162" s="16"/>
      <c r="JP162" s="16"/>
      <c r="JQ162" s="16"/>
      <c r="JR162" s="16"/>
      <c r="JS162" s="16"/>
      <c r="JT162" s="16"/>
      <c r="JU162" s="16"/>
      <c r="JV162" s="16"/>
      <c r="JW162" s="16"/>
      <c r="JX162" s="16"/>
      <c r="JY162" s="16"/>
      <c r="JZ162" s="16"/>
      <c r="KA162" s="16"/>
      <c r="KB162" s="16"/>
      <c r="KC162" s="16"/>
      <c r="KD162" s="16"/>
      <c r="KE162" s="16"/>
      <c r="KF162" s="16"/>
      <c r="KG162" s="16"/>
      <c r="KH162" s="16"/>
      <c r="KI162" s="16"/>
      <c r="KJ162" s="16"/>
      <c r="KK162" s="16"/>
      <c r="KL162" s="16"/>
      <c r="KM162" s="16"/>
      <c r="KN162" s="16"/>
      <c r="KO162" s="16"/>
      <c r="KP162" s="16"/>
      <c r="KQ162" s="16"/>
      <c r="KR162" s="16"/>
      <c r="KS162" s="16"/>
      <c r="KT162" s="16"/>
      <c r="KU162" s="16"/>
      <c r="KV162" s="16"/>
      <c r="KW162" s="16"/>
      <c r="KX162" s="16"/>
      <c r="KY162" s="16"/>
      <c r="KZ162" s="16"/>
      <c r="LA162" s="16"/>
      <c r="LB162" s="16"/>
      <c r="LC162" s="16"/>
      <c r="LD162" s="16"/>
      <c r="LE162" s="16"/>
      <c r="LF162" s="16"/>
      <c r="LG162" s="16"/>
      <c r="LH162" s="16"/>
      <c r="LI162" s="16"/>
      <c r="LJ162" s="16"/>
      <c r="LK162" s="16"/>
      <c r="LL162" s="16"/>
      <c r="LM162" s="16"/>
      <c r="LN162" s="16"/>
      <c r="LO162" s="16"/>
      <c r="LP162" s="16"/>
      <c r="LQ162" s="16"/>
      <c r="LR162" s="16"/>
      <c r="LS162" s="16"/>
      <c r="LT162" s="16"/>
      <c r="LU162" s="16"/>
      <c r="LV162" s="16"/>
      <c r="LW162" s="16"/>
      <c r="LX162" s="16"/>
      <c r="LY162" s="16"/>
      <c r="LZ162" s="16"/>
      <c r="MA162" s="16"/>
      <c r="MB162" s="16"/>
      <c r="MC162" s="16"/>
      <c r="MD162" s="16"/>
      <c r="ME162" s="16"/>
      <c r="MF162" s="16"/>
      <c r="MG162" s="16"/>
      <c r="MH162" s="16"/>
      <c r="MI162" s="16"/>
      <c r="MJ162" s="16"/>
      <c r="MK162" s="16"/>
      <c r="ML162" s="16"/>
      <c r="MM162" s="16"/>
      <c r="MN162" s="16"/>
      <c r="MO162" s="16"/>
      <c r="MP162" s="16"/>
      <c r="MQ162" s="16"/>
      <c r="MR162" s="16"/>
      <c r="MS162" s="16"/>
      <c r="MT162" s="16"/>
      <c r="MU162" s="16"/>
      <c r="MV162" s="16"/>
      <c r="MW162" s="16"/>
      <c r="MX162" s="16"/>
      <c r="MY162" s="16"/>
      <c r="MZ162" s="16"/>
      <c r="NA162" s="16"/>
      <c r="NB162" s="16"/>
      <c r="NC162" s="16"/>
      <c r="ND162" s="16"/>
      <c r="NE162" s="16"/>
      <c r="NF162" s="16"/>
      <c r="NG162" s="16"/>
      <c r="NH162" s="16"/>
      <c r="NI162" s="16"/>
      <c r="NJ162" s="16"/>
      <c r="NK162" s="16"/>
      <c r="NL162" s="16"/>
      <c r="NM162" s="16"/>
      <c r="NN162" s="16"/>
      <c r="NO162" s="16"/>
      <c r="NP162" s="16"/>
      <c r="NQ162" s="16"/>
      <c r="NR162" s="16"/>
      <c r="NS162" s="16"/>
      <c r="NT162" s="16"/>
      <c r="NU162" s="16"/>
      <c r="NV162" s="16"/>
      <c r="NW162" s="16"/>
      <c r="NX162" s="16"/>
      <c r="NY162" s="16"/>
      <c r="NZ162" s="16"/>
      <c r="OA162" s="16"/>
      <c r="OB162" s="16"/>
      <c r="OC162" s="16"/>
      <c r="OD162" s="16"/>
      <c r="OE162" s="16"/>
      <c r="OF162" s="16"/>
      <c r="OG162" s="16"/>
      <c r="OH162" s="16"/>
      <c r="OI162" s="16"/>
      <c r="OJ162" s="16"/>
      <c r="OK162" s="16"/>
      <c r="OL162" s="16"/>
      <c r="OM162" s="16"/>
      <c r="ON162" s="16"/>
      <c r="OO162" s="16"/>
      <c r="OP162" s="16"/>
      <c r="OQ162" s="16"/>
      <c r="OR162" s="16"/>
      <c r="OS162" s="16"/>
      <c r="OT162" s="16"/>
      <c r="OU162" s="16"/>
      <c r="OV162" s="16"/>
      <c r="OW162" s="16"/>
      <c r="OX162" s="16"/>
      <c r="OY162" s="16"/>
      <c r="OZ162" s="16"/>
      <c r="PA162" s="16"/>
    </row>
    <row r="163" spans="1:417" ht="18">
      <c r="A163" s="16"/>
      <c r="B163" s="17"/>
      <c r="C163" s="17"/>
      <c r="D163" s="16"/>
      <c r="E163" s="17"/>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16"/>
      <c r="HP163" s="16"/>
      <c r="HQ163" s="16"/>
      <c r="HR163" s="16"/>
      <c r="HS163" s="16"/>
      <c r="HT163" s="16"/>
      <c r="HU163" s="16"/>
      <c r="HV163" s="16"/>
      <c r="HW163" s="16"/>
      <c r="HX163" s="16"/>
      <c r="HY163" s="16"/>
      <c r="HZ163" s="16"/>
      <c r="IA163" s="16"/>
      <c r="IB163" s="16"/>
      <c r="IC163" s="16"/>
      <c r="ID163" s="16"/>
      <c r="IE163" s="16"/>
      <c r="IF163" s="16"/>
      <c r="IG163" s="16"/>
      <c r="IH163" s="16"/>
      <c r="II163" s="16"/>
      <c r="IJ163" s="16"/>
      <c r="IK163" s="16"/>
      <c r="IL163" s="16"/>
      <c r="IM163" s="16"/>
      <c r="IN163" s="16"/>
      <c r="IO163" s="16"/>
      <c r="IP163" s="16"/>
      <c r="IQ163" s="16"/>
      <c r="IR163" s="16"/>
      <c r="IS163" s="16"/>
      <c r="IT163" s="16"/>
      <c r="IU163" s="16"/>
      <c r="IV163" s="16"/>
      <c r="IW163" s="16"/>
      <c r="IX163" s="16"/>
      <c r="IY163" s="16"/>
      <c r="IZ163" s="16"/>
      <c r="JA163" s="16"/>
      <c r="JB163" s="16"/>
      <c r="JC163" s="16"/>
      <c r="JD163" s="16"/>
      <c r="JE163" s="16"/>
      <c r="JF163" s="16"/>
      <c r="JG163" s="16"/>
      <c r="JH163" s="16"/>
      <c r="JI163" s="16"/>
      <c r="JJ163" s="16"/>
      <c r="JK163" s="16"/>
      <c r="JL163" s="16"/>
      <c r="JM163" s="16"/>
      <c r="JN163" s="16"/>
      <c r="JO163" s="16"/>
      <c r="JP163" s="16"/>
      <c r="JQ163" s="16"/>
      <c r="JR163" s="16"/>
      <c r="JS163" s="16"/>
      <c r="JT163" s="16"/>
      <c r="JU163" s="16"/>
      <c r="JV163" s="16"/>
      <c r="JW163" s="16"/>
      <c r="JX163" s="16"/>
      <c r="JY163" s="16"/>
      <c r="JZ163" s="16"/>
      <c r="KA163" s="16"/>
      <c r="KB163" s="16"/>
      <c r="KC163" s="16"/>
      <c r="KD163" s="16"/>
      <c r="KE163" s="16"/>
      <c r="KF163" s="16"/>
      <c r="KG163" s="16"/>
      <c r="KH163" s="16"/>
      <c r="KI163" s="16"/>
      <c r="KJ163" s="16"/>
      <c r="KK163" s="16"/>
      <c r="KL163" s="16"/>
      <c r="KM163" s="16"/>
      <c r="KN163" s="16"/>
      <c r="KO163" s="16"/>
      <c r="KP163" s="16"/>
      <c r="KQ163" s="16"/>
      <c r="KR163" s="16"/>
      <c r="KS163" s="16"/>
      <c r="KT163" s="16"/>
      <c r="KU163" s="16"/>
      <c r="KV163" s="16"/>
      <c r="KW163" s="16"/>
      <c r="KX163" s="16"/>
      <c r="KY163" s="16"/>
      <c r="KZ163" s="16"/>
      <c r="LA163" s="16"/>
      <c r="LB163" s="16"/>
      <c r="LC163" s="16"/>
      <c r="LD163" s="16"/>
      <c r="LE163" s="16"/>
      <c r="LF163" s="16"/>
      <c r="LG163" s="16"/>
      <c r="LH163" s="16"/>
      <c r="LI163" s="16"/>
      <c r="LJ163" s="16"/>
      <c r="LK163" s="16"/>
      <c r="LL163" s="16"/>
      <c r="LM163" s="16"/>
      <c r="LN163" s="16"/>
      <c r="LO163" s="16"/>
      <c r="LP163" s="16"/>
      <c r="LQ163" s="16"/>
      <c r="LR163" s="16"/>
      <c r="LS163" s="16"/>
      <c r="LT163" s="16"/>
      <c r="LU163" s="16"/>
      <c r="LV163" s="16"/>
      <c r="LW163" s="16"/>
      <c r="LX163" s="16"/>
      <c r="LY163" s="16"/>
      <c r="LZ163" s="16"/>
      <c r="MA163" s="16"/>
      <c r="MB163" s="16"/>
      <c r="MC163" s="16"/>
      <c r="MD163" s="16"/>
      <c r="ME163" s="16"/>
      <c r="MF163" s="16"/>
      <c r="MG163" s="16"/>
      <c r="MH163" s="16"/>
      <c r="MI163" s="16"/>
      <c r="MJ163" s="16"/>
      <c r="MK163" s="16"/>
      <c r="ML163" s="16"/>
      <c r="MM163" s="16"/>
      <c r="MN163" s="16"/>
      <c r="MO163" s="16"/>
      <c r="MP163" s="16"/>
      <c r="MQ163" s="16"/>
      <c r="MR163" s="16"/>
      <c r="MS163" s="16"/>
      <c r="MT163" s="16"/>
      <c r="MU163" s="16"/>
      <c r="MV163" s="16"/>
      <c r="MW163" s="16"/>
      <c r="MX163" s="16"/>
      <c r="MY163" s="16"/>
      <c r="MZ163" s="16"/>
      <c r="NA163" s="16"/>
      <c r="NB163" s="16"/>
      <c r="NC163" s="16"/>
      <c r="ND163" s="16"/>
      <c r="NE163" s="16"/>
      <c r="NF163" s="16"/>
      <c r="NG163" s="16"/>
      <c r="NH163" s="16"/>
      <c r="NI163" s="16"/>
      <c r="NJ163" s="16"/>
      <c r="NK163" s="16"/>
      <c r="NL163" s="16"/>
      <c r="NM163" s="16"/>
      <c r="NN163" s="16"/>
      <c r="NO163" s="16"/>
      <c r="NP163" s="16"/>
      <c r="NQ163" s="16"/>
      <c r="NR163" s="16"/>
      <c r="NS163" s="16"/>
      <c r="NT163" s="16"/>
      <c r="NU163" s="16"/>
      <c r="NV163" s="16"/>
      <c r="NW163" s="16"/>
      <c r="NX163" s="16"/>
      <c r="NY163" s="16"/>
      <c r="NZ163" s="16"/>
      <c r="OA163" s="16"/>
      <c r="OB163" s="16"/>
      <c r="OC163" s="16"/>
      <c r="OD163" s="16"/>
      <c r="OE163" s="16"/>
      <c r="OF163" s="16"/>
      <c r="OG163" s="16"/>
      <c r="OH163" s="16"/>
      <c r="OI163" s="16"/>
      <c r="OJ163" s="16"/>
      <c r="OK163" s="16"/>
      <c r="OL163" s="16"/>
      <c r="OM163" s="16"/>
      <c r="ON163" s="16"/>
      <c r="OO163" s="16"/>
      <c r="OP163" s="16"/>
      <c r="OQ163" s="16"/>
      <c r="OR163" s="16"/>
      <c r="OS163" s="16"/>
      <c r="OT163" s="16"/>
      <c r="OU163" s="16"/>
      <c r="OV163" s="16"/>
      <c r="OW163" s="16"/>
      <c r="OX163" s="16"/>
      <c r="OY163" s="16"/>
      <c r="OZ163" s="16"/>
      <c r="PA163" s="16"/>
    </row>
    <row r="164" spans="1:417" ht="18">
      <c r="A164" s="16"/>
      <c r="B164" s="17"/>
      <c r="C164" s="17"/>
      <c r="D164" s="16"/>
      <c r="E164" s="17"/>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6"/>
      <c r="HP164" s="16"/>
      <c r="HQ164" s="16"/>
      <c r="HR164" s="16"/>
      <c r="HS164" s="16"/>
      <c r="HT164" s="16"/>
      <c r="HU164" s="16"/>
      <c r="HV164" s="16"/>
      <c r="HW164" s="16"/>
      <c r="HX164" s="16"/>
      <c r="HY164" s="16"/>
      <c r="HZ164" s="16"/>
      <c r="IA164" s="16"/>
      <c r="IB164" s="16"/>
      <c r="IC164" s="16"/>
      <c r="ID164" s="16"/>
      <c r="IE164" s="16"/>
      <c r="IF164" s="16"/>
      <c r="IG164" s="16"/>
      <c r="IH164" s="16"/>
      <c r="II164" s="16"/>
      <c r="IJ164" s="16"/>
      <c r="IK164" s="16"/>
      <c r="IL164" s="16"/>
      <c r="IM164" s="16"/>
      <c r="IN164" s="16"/>
      <c r="IO164" s="16"/>
      <c r="IP164" s="16"/>
      <c r="IQ164" s="16"/>
      <c r="IR164" s="16"/>
      <c r="IS164" s="16"/>
      <c r="IT164" s="16"/>
      <c r="IU164" s="16"/>
      <c r="IV164" s="16"/>
      <c r="IW164" s="16"/>
      <c r="IX164" s="16"/>
      <c r="IY164" s="16"/>
      <c r="IZ164" s="16"/>
      <c r="JA164" s="16"/>
      <c r="JB164" s="16"/>
      <c r="JC164" s="16"/>
      <c r="JD164" s="16"/>
      <c r="JE164" s="16"/>
      <c r="JF164" s="16"/>
      <c r="JG164" s="16"/>
      <c r="JH164" s="16"/>
      <c r="JI164" s="16"/>
      <c r="JJ164" s="16"/>
      <c r="JK164" s="16"/>
      <c r="JL164" s="16"/>
      <c r="JM164" s="16"/>
      <c r="JN164" s="16"/>
      <c r="JO164" s="16"/>
      <c r="JP164" s="16"/>
      <c r="JQ164" s="16"/>
      <c r="JR164" s="16"/>
      <c r="JS164" s="16"/>
      <c r="JT164" s="16"/>
      <c r="JU164" s="16"/>
      <c r="JV164" s="16"/>
      <c r="JW164" s="16"/>
      <c r="JX164" s="16"/>
      <c r="JY164" s="16"/>
      <c r="JZ164" s="16"/>
      <c r="KA164" s="16"/>
      <c r="KB164" s="16"/>
      <c r="KC164" s="16"/>
      <c r="KD164" s="16"/>
      <c r="KE164" s="16"/>
      <c r="KF164" s="16"/>
      <c r="KG164" s="16"/>
      <c r="KH164" s="16"/>
      <c r="KI164" s="16"/>
      <c r="KJ164" s="16"/>
      <c r="KK164" s="16"/>
      <c r="KL164" s="16"/>
      <c r="KM164" s="16"/>
      <c r="KN164" s="16"/>
      <c r="KO164" s="16"/>
      <c r="KP164" s="16"/>
      <c r="KQ164" s="16"/>
      <c r="KR164" s="16"/>
      <c r="KS164" s="16"/>
      <c r="KT164" s="16"/>
      <c r="KU164" s="16"/>
      <c r="KV164" s="16"/>
      <c r="KW164" s="16"/>
      <c r="KX164" s="16"/>
      <c r="KY164" s="16"/>
      <c r="KZ164" s="16"/>
      <c r="LA164" s="16"/>
      <c r="LB164" s="16"/>
      <c r="LC164" s="16"/>
      <c r="LD164" s="16"/>
      <c r="LE164" s="16"/>
      <c r="LF164" s="16"/>
      <c r="LG164" s="16"/>
      <c r="LH164" s="16"/>
      <c r="LI164" s="16"/>
      <c r="LJ164" s="16"/>
      <c r="LK164" s="16"/>
      <c r="LL164" s="16"/>
      <c r="LM164" s="16"/>
      <c r="LN164" s="16"/>
      <c r="LO164" s="16"/>
      <c r="LP164" s="16"/>
      <c r="LQ164" s="16"/>
      <c r="LR164" s="16"/>
      <c r="LS164" s="16"/>
      <c r="LT164" s="16"/>
      <c r="LU164" s="16"/>
      <c r="LV164" s="16"/>
      <c r="LW164" s="16"/>
      <c r="LX164" s="16"/>
      <c r="LY164" s="16"/>
      <c r="LZ164" s="16"/>
      <c r="MA164" s="16"/>
      <c r="MB164" s="16"/>
      <c r="MC164" s="16"/>
      <c r="MD164" s="16"/>
      <c r="ME164" s="16"/>
      <c r="MF164" s="16"/>
      <c r="MG164" s="16"/>
      <c r="MH164" s="16"/>
      <c r="MI164" s="16"/>
      <c r="MJ164" s="16"/>
      <c r="MK164" s="16"/>
      <c r="ML164" s="16"/>
      <c r="MM164" s="16"/>
      <c r="MN164" s="16"/>
      <c r="MO164" s="16"/>
      <c r="MP164" s="16"/>
      <c r="MQ164" s="16"/>
      <c r="MR164" s="16"/>
      <c r="MS164" s="16"/>
      <c r="MT164" s="16"/>
      <c r="MU164" s="16"/>
      <c r="MV164" s="16"/>
      <c r="MW164" s="16"/>
      <c r="MX164" s="16"/>
      <c r="MY164" s="16"/>
      <c r="MZ164" s="16"/>
      <c r="NA164" s="16"/>
      <c r="NB164" s="16"/>
      <c r="NC164" s="16"/>
      <c r="ND164" s="16"/>
      <c r="NE164" s="16"/>
      <c r="NF164" s="16"/>
      <c r="NG164" s="16"/>
      <c r="NH164" s="16"/>
      <c r="NI164" s="16"/>
      <c r="NJ164" s="16"/>
      <c r="NK164" s="16"/>
      <c r="NL164" s="16"/>
      <c r="NM164" s="16"/>
      <c r="NN164" s="16"/>
      <c r="NO164" s="16"/>
      <c r="NP164" s="16"/>
      <c r="NQ164" s="16"/>
      <c r="NR164" s="16"/>
      <c r="NS164" s="16"/>
      <c r="NT164" s="16"/>
      <c r="NU164" s="16"/>
      <c r="NV164" s="16"/>
      <c r="NW164" s="16"/>
      <c r="NX164" s="16"/>
      <c r="NY164" s="16"/>
      <c r="NZ164" s="16"/>
      <c r="OA164" s="16"/>
      <c r="OB164" s="16"/>
      <c r="OC164" s="16"/>
      <c r="OD164" s="16"/>
      <c r="OE164" s="16"/>
      <c r="OF164" s="16"/>
      <c r="OG164" s="16"/>
      <c r="OH164" s="16"/>
      <c r="OI164" s="16"/>
      <c r="OJ164" s="16"/>
      <c r="OK164" s="16"/>
      <c r="OL164" s="16"/>
      <c r="OM164" s="16"/>
      <c r="ON164" s="16"/>
      <c r="OO164" s="16"/>
      <c r="OP164" s="16"/>
      <c r="OQ164" s="16"/>
      <c r="OR164" s="16"/>
      <c r="OS164" s="16"/>
      <c r="OT164" s="16"/>
      <c r="OU164" s="16"/>
      <c r="OV164" s="16"/>
      <c r="OW164" s="16"/>
      <c r="OX164" s="16"/>
      <c r="OY164" s="16"/>
      <c r="OZ164" s="16"/>
      <c r="PA164" s="16"/>
    </row>
    <row r="165" spans="1:417" ht="18">
      <c r="A165" s="16"/>
      <c r="B165" s="17"/>
      <c r="C165" s="17"/>
      <c r="D165" s="16"/>
      <c r="E165" s="17"/>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c r="GZ165" s="16"/>
      <c r="HA165" s="16"/>
      <c r="HB165" s="16"/>
      <c r="HC165" s="16"/>
      <c r="HD165" s="16"/>
      <c r="HE165" s="16"/>
      <c r="HF165" s="16"/>
      <c r="HG165" s="16"/>
      <c r="HH165" s="16"/>
      <c r="HI165" s="16"/>
      <c r="HJ165" s="16"/>
      <c r="HK165" s="16"/>
      <c r="HL165" s="16"/>
      <c r="HM165" s="16"/>
      <c r="HN165" s="16"/>
      <c r="HO165" s="16"/>
      <c r="HP165" s="16"/>
      <c r="HQ165" s="16"/>
      <c r="HR165" s="16"/>
      <c r="HS165" s="16"/>
      <c r="HT165" s="16"/>
      <c r="HU165" s="16"/>
      <c r="HV165" s="16"/>
      <c r="HW165" s="16"/>
      <c r="HX165" s="16"/>
      <c r="HY165" s="16"/>
      <c r="HZ165" s="16"/>
      <c r="IA165" s="16"/>
      <c r="IB165" s="16"/>
      <c r="IC165" s="16"/>
      <c r="ID165" s="16"/>
      <c r="IE165" s="16"/>
      <c r="IF165" s="16"/>
      <c r="IG165" s="16"/>
      <c r="IH165" s="16"/>
      <c r="II165" s="16"/>
      <c r="IJ165" s="16"/>
      <c r="IK165" s="16"/>
      <c r="IL165" s="16"/>
      <c r="IM165" s="16"/>
      <c r="IN165" s="16"/>
      <c r="IO165" s="16"/>
      <c r="IP165" s="16"/>
      <c r="IQ165" s="16"/>
      <c r="IR165" s="16"/>
      <c r="IS165" s="16"/>
      <c r="IT165" s="16"/>
      <c r="IU165" s="16"/>
      <c r="IV165" s="16"/>
      <c r="IW165" s="16"/>
      <c r="IX165" s="16"/>
      <c r="IY165" s="16"/>
      <c r="IZ165" s="16"/>
      <c r="JA165" s="16"/>
      <c r="JB165" s="16"/>
      <c r="JC165" s="16"/>
      <c r="JD165" s="16"/>
      <c r="JE165" s="16"/>
      <c r="JF165" s="16"/>
      <c r="JG165" s="16"/>
      <c r="JH165" s="16"/>
      <c r="JI165" s="16"/>
      <c r="JJ165" s="16"/>
      <c r="JK165" s="16"/>
      <c r="JL165" s="16"/>
      <c r="JM165" s="16"/>
      <c r="JN165" s="16"/>
      <c r="JO165" s="16"/>
      <c r="JP165" s="16"/>
      <c r="JQ165" s="16"/>
      <c r="JR165" s="16"/>
      <c r="JS165" s="16"/>
      <c r="JT165" s="16"/>
      <c r="JU165" s="16"/>
      <c r="JV165" s="16"/>
      <c r="JW165" s="16"/>
      <c r="JX165" s="16"/>
      <c r="JY165" s="16"/>
      <c r="JZ165" s="16"/>
      <c r="KA165" s="16"/>
      <c r="KB165" s="16"/>
      <c r="KC165" s="16"/>
      <c r="KD165" s="16"/>
      <c r="KE165" s="16"/>
      <c r="KF165" s="16"/>
      <c r="KG165" s="16"/>
      <c r="KH165" s="16"/>
      <c r="KI165" s="16"/>
      <c r="KJ165" s="16"/>
      <c r="KK165" s="16"/>
      <c r="KL165" s="16"/>
      <c r="KM165" s="16"/>
      <c r="KN165" s="16"/>
      <c r="KO165" s="16"/>
      <c r="KP165" s="16"/>
      <c r="KQ165" s="16"/>
      <c r="KR165" s="16"/>
      <c r="KS165" s="16"/>
      <c r="KT165" s="16"/>
      <c r="KU165" s="16"/>
      <c r="KV165" s="16"/>
      <c r="KW165" s="16"/>
      <c r="KX165" s="16"/>
      <c r="KY165" s="16"/>
      <c r="KZ165" s="16"/>
      <c r="LA165" s="16"/>
      <c r="LB165" s="16"/>
      <c r="LC165" s="16"/>
      <c r="LD165" s="16"/>
      <c r="LE165" s="16"/>
      <c r="LF165" s="16"/>
      <c r="LG165" s="16"/>
      <c r="LH165" s="16"/>
      <c r="LI165" s="16"/>
      <c r="LJ165" s="16"/>
      <c r="LK165" s="16"/>
      <c r="LL165" s="16"/>
      <c r="LM165" s="16"/>
      <c r="LN165" s="16"/>
      <c r="LO165" s="16"/>
      <c r="LP165" s="16"/>
      <c r="LQ165" s="16"/>
      <c r="LR165" s="16"/>
      <c r="LS165" s="16"/>
      <c r="LT165" s="16"/>
      <c r="LU165" s="16"/>
      <c r="LV165" s="16"/>
      <c r="LW165" s="16"/>
      <c r="LX165" s="16"/>
      <c r="LY165" s="16"/>
      <c r="LZ165" s="16"/>
      <c r="MA165" s="16"/>
      <c r="MB165" s="16"/>
      <c r="MC165" s="16"/>
      <c r="MD165" s="16"/>
      <c r="ME165" s="16"/>
      <c r="MF165" s="16"/>
      <c r="MG165" s="16"/>
      <c r="MH165" s="16"/>
      <c r="MI165" s="16"/>
      <c r="MJ165" s="16"/>
      <c r="MK165" s="16"/>
      <c r="ML165" s="16"/>
      <c r="MM165" s="16"/>
      <c r="MN165" s="16"/>
      <c r="MO165" s="16"/>
      <c r="MP165" s="16"/>
      <c r="MQ165" s="16"/>
      <c r="MR165" s="16"/>
      <c r="MS165" s="16"/>
      <c r="MT165" s="16"/>
      <c r="MU165" s="16"/>
      <c r="MV165" s="16"/>
      <c r="MW165" s="16"/>
      <c r="MX165" s="16"/>
      <c r="MY165" s="16"/>
      <c r="MZ165" s="16"/>
      <c r="NA165" s="16"/>
      <c r="NB165" s="16"/>
      <c r="NC165" s="16"/>
      <c r="ND165" s="16"/>
      <c r="NE165" s="16"/>
      <c r="NF165" s="16"/>
      <c r="NG165" s="16"/>
      <c r="NH165" s="16"/>
      <c r="NI165" s="16"/>
      <c r="NJ165" s="16"/>
      <c r="NK165" s="16"/>
      <c r="NL165" s="16"/>
      <c r="NM165" s="16"/>
      <c r="NN165" s="16"/>
      <c r="NO165" s="16"/>
      <c r="NP165" s="16"/>
      <c r="NQ165" s="16"/>
      <c r="NR165" s="16"/>
      <c r="NS165" s="16"/>
      <c r="NT165" s="16"/>
      <c r="NU165" s="16"/>
      <c r="NV165" s="16"/>
      <c r="NW165" s="16"/>
      <c r="NX165" s="16"/>
      <c r="NY165" s="16"/>
      <c r="NZ165" s="16"/>
      <c r="OA165" s="16"/>
      <c r="OB165" s="16"/>
      <c r="OC165" s="16"/>
      <c r="OD165" s="16"/>
      <c r="OE165" s="16"/>
      <c r="OF165" s="16"/>
      <c r="OG165" s="16"/>
      <c r="OH165" s="16"/>
      <c r="OI165" s="16"/>
      <c r="OJ165" s="16"/>
      <c r="OK165" s="16"/>
      <c r="OL165" s="16"/>
      <c r="OM165" s="16"/>
      <c r="ON165" s="16"/>
      <c r="OO165" s="16"/>
      <c r="OP165" s="16"/>
      <c r="OQ165" s="16"/>
      <c r="OR165" s="16"/>
      <c r="OS165" s="16"/>
      <c r="OT165" s="16"/>
      <c r="OU165" s="16"/>
      <c r="OV165" s="16"/>
      <c r="OW165" s="16"/>
      <c r="OX165" s="16"/>
      <c r="OY165" s="16"/>
      <c r="OZ165" s="16"/>
      <c r="PA165" s="16"/>
    </row>
    <row r="166" spans="1:417" ht="18">
      <c r="A166" s="16"/>
      <c r="B166" s="17"/>
      <c r="C166" s="17"/>
      <c r="D166" s="16"/>
      <c r="E166" s="17"/>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c r="IB166" s="16"/>
      <c r="IC166" s="16"/>
      <c r="ID166" s="16"/>
      <c r="IE166" s="16"/>
      <c r="IF166" s="16"/>
      <c r="IG166" s="16"/>
      <c r="IH166" s="16"/>
      <c r="II166" s="16"/>
      <c r="IJ166" s="16"/>
      <c r="IK166" s="16"/>
      <c r="IL166" s="16"/>
      <c r="IM166" s="16"/>
      <c r="IN166" s="16"/>
      <c r="IO166" s="16"/>
      <c r="IP166" s="16"/>
      <c r="IQ166" s="16"/>
      <c r="IR166" s="16"/>
      <c r="IS166" s="16"/>
      <c r="IT166" s="16"/>
      <c r="IU166" s="16"/>
      <c r="IV166" s="16"/>
      <c r="IW166" s="16"/>
      <c r="IX166" s="16"/>
      <c r="IY166" s="16"/>
      <c r="IZ166" s="16"/>
      <c r="JA166" s="16"/>
      <c r="JB166" s="16"/>
      <c r="JC166" s="16"/>
      <c r="JD166" s="16"/>
      <c r="JE166" s="16"/>
      <c r="JF166" s="16"/>
      <c r="JG166" s="16"/>
      <c r="JH166" s="16"/>
      <c r="JI166" s="16"/>
      <c r="JJ166" s="16"/>
      <c r="JK166" s="16"/>
      <c r="JL166" s="16"/>
      <c r="JM166" s="16"/>
      <c r="JN166" s="16"/>
      <c r="JO166" s="16"/>
      <c r="JP166" s="16"/>
      <c r="JQ166" s="16"/>
      <c r="JR166" s="16"/>
      <c r="JS166" s="16"/>
      <c r="JT166" s="16"/>
      <c r="JU166" s="16"/>
      <c r="JV166" s="16"/>
      <c r="JW166" s="16"/>
      <c r="JX166" s="16"/>
      <c r="JY166" s="16"/>
      <c r="JZ166" s="16"/>
      <c r="KA166" s="16"/>
      <c r="KB166" s="16"/>
      <c r="KC166" s="16"/>
      <c r="KD166" s="16"/>
      <c r="KE166" s="16"/>
      <c r="KF166" s="16"/>
      <c r="KG166" s="16"/>
      <c r="KH166" s="16"/>
      <c r="KI166" s="16"/>
      <c r="KJ166" s="16"/>
      <c r="KK166" s="16"/>
      <c r="KL166" s="16"/>
      <c r="KM166" s="16"/>
      <c r="KN166" s="16"/>
      <c r="KO166" s="16"/>
      <c r="KP166" s="16"/>
      <c r="KQ166" s="16"/>
      <c r="KR166" s="16"/>
      <c r="KS166" s="16"/>
      <c r="KT166" s="16"/>
      <c r="KU166" s="16"/>
      <c r="KV166" s="16"/>
      <c r="KW166" s="16"/>
      <c r="KX166" s="16"/>
      <c r="KY166" s="16"/>
      <c r="KZ166" s="16"/>
      <c r="LA166" s="16"/>
      <c r="LB166" s="16"/>
      <c r="LC166" s="16"/>
      <c r="LD166" s="16"/>
      <c r="LE166" s="16"/>
      <c r="LF166" s="16"/>
      <c r="LG166" s="16"/>
      <c r="LH166" s="16"/>
      <c r="LI166" s="16"/>
      <c r="LJ166" s="16"/>
      <c r="LK166" s="16"/>
      <c r="LL166" s="16"/>
      <c r="LM166" s="16"/>
      <c r="LN166" s="16"/>
      <c r="LO166" s="16"/>
      <c r="LP166" s="16"/>
      <c r="LQ166" s="16"/>
      <c r="LR166" s="16"/>
      <c r="LS166" s="16"/>
      <c r="LT166" s="16"/>
      <c r="LU166" s="16"/>
      <c r="LV166" s="16"/>
      <c r="LW166" s="16"/>
      <c r="LX166" s="16"/>
      <c r="LY166" s="16"/>
      <c r="LZ166" s="16"/>
      <c r="MA166" s="16"/>
      <c r="MB166" s="16"/>
      <c r="MC166" s="16"/>
      <c r="MD166" s="16"/>
      <c r="ME166" s="16"/>
      <c r="MF166" s="16"/>
      <c r="MG166" s="16"/>
      <c r="MH166" s="16"/>
      <c r="MI166" s="16"/>
      <c r="MJ166" s="16"/>
      <c r="MK166" s="16"/>
      <c r="ML166" s="16"/>
      <c r="MM166" s="16"/>
      <c r="MN166" s="16"/>
      <c r="MO166" s="16"/>
      <c r="MP166" s="16"/>
      <c r="MQ166" s="16"/>
      <c r="MR166" s="16"/>
      <c r="MS166" s="16"/>
      <c r="MT166" s="16"/>
      <c r="MU166" s="16"/>
      <c r="MV166" s="16"/>
      <c r="MW166" s="16"/>
      <c r="MX166" s="16"/>
      <c r="MY166" s="16"/>
      <c r="MZ166" s="16"/>
      <c r="NA166" s="16"/>
      <c r="NB166" s="16"/>
      <c r="NC166" s="16"/>
      <c r="ND166" s="16"/>
      <c r="NE166" s="16"/>
      <c r="NF166" s="16"/>
      <c r="NG166" s="16"/>
      <c r="NH166" s="16"/>
      <c r="NI166" s="16"/>
      <c r="NJ166" s="16"/>
      <c r="NK166" s="16"/>
      <c r="NL166" s="16"/>
      <c r="NM166" s="16"/>
      <c r="NN166" s="16"/>
      <c r="NO166" s="16"/>
      <c r="NP166" s="16"/>
      <c r="NQ166" s="16"/>
      <c r="NR166" s="16"/>
      <c r="NS166" s="16"/>
      <c r="NT166" s="16"/>
      <c r="NU166" s="16"/>
      <c r="NV166" s="16"/>
      <c r="NW166" s="16"/>
      <c r="NX166" s="16"/>
      <c r="NY166" s="16"/>
      <c r="NZ166" s="16"/>
      <c r="OA166" s="16"/>
      <c r="OB166" s="16"/>
      <c r="OC166" s="16"/>
      <c r="OD166" s="16"/>
      <c r="OE166" s="16"/>
      <c r="OF166" s="16"/>
      <c r="OG166" s="16"/>
      <c r="OH166" s="16"/>
      <c r="OI166" s="16"/>
      <c r="OJ166" s="16"/>
      <c r="OK166" s="16"/>
      <c r="OL166" s="16"/>
      <c r="OM166" s="16"/>
      <c r="ON166" s="16"/>
      <c r="OO166" s="16"/>
      <c r="OP166" s="16"/>
      <c r="OQ166" s="16"/>
      <c r="OR166" s="16"/>
      <c r="OS166" s="16"/>
      <c r="OT166" s="16"/>
      <c r="OU166" s="16"/>
      <c r="OV166" s="16"/>
      <c r="OW166" s="16"/>
      <c r="OX166" s="16"/>
      <c r="OY166" s="16"/>
      <c r="OZ166" s="16"/>
      <c r="PA166" s="16"/>
    </row>
    <row r="167" spans="1:417" ht="18">
      <c r="A167" s="16"/>
      <c r="B167" s="17"/>
      <c r="C167" s="17"/>
      <c r="D167" s="16"/>
      <c r="E167" s="17"/>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c r="HT167" s="16"/>
      <c r="HU167" s="16"/>
      <c r="HV167" s="16"/>
      <c r="HW167" s="16"/>
      <c r="HX167" s="16"/>
      <c r="HY167" s="16"/>
      <c r="HZ167" s="16"/>
      <c r="IA167" s="16"/>
      <c r="IB167" s="16"/>
      <c r="IC167" s="16"/>
      <c r="ID167" s="16"/>
      <c r="IE167" s="16"/>
      <c r="IF167" s="16"/>
      <c r="IG167" s="16"/>
      <c r="IH167" s="16"/>
      <c r="II167" s="16"/>
      <c r="IJ167" s="16"/>
      <c r="IK167" s="16"/>
      <c r="IL167" s="16"/>
      <c r="IM167" s="16"/>
      <c r="IN167" s="16"/>
      <c r="IO167" s="16"/>
      <c r="IP167" s="16"/>
      <c r="IQ167" s="16"/>
      <c r="IR167" s="16"/>
      <c r="IS167" s="16"/>
      <c r="IT167" s="16"/>
      <c r="IU167" s="16"/>
      <c r="IV167" s="16"/>
      <c r="IW167" s="16"/>
      <c r="IX167" s="16"/>
      <c r="IY167" s="16"/>
      <c r="IZ167" s="16"/>
      <c r="JA167" s="16"/>
      <c r="JB167" s="16"/>
      <c r="JC167" s="16"/>
      <c r="JD167" s="16"/>
      <c r="JE167" s="16"/>
      <c r="JF167" s="16"/>
      <c r="JG167" s="16"/>
      <c r="JH167" s="16"/>
      <c r="JI167" s="16"/>
      <c r="JJ167" s="16"/>
      <c r="JK167" s="16"/>
      <c r="JL167" s="16"/>
      <c r="JM167" s="16"/>
      <c r="JN167" s="16"/>
      <c r="JO167" s="16"/>
      <c r="JP167" s="16"/>
      <c r="JQ167" s="16"/>
      <c r="JR167" s="16"/>
      <c r="JS167" s="16"/>
      <c r="JT167" s="16"/>
      <c r="JU167" s="16"/>
      <c r="JV167" s="16"/>
      <c r="JW167" s="16"/>
      <c r="JX167" s="16"/>
      <c r="JY167" s="16"/>
      <c r="JZ167" s="16"/>
      <c r="KA167" s="16"/>
      <c r="KB167" s="16"/>
      <c r="KC167" s="16"/>
      <c r="KD167" s="16"/>
      <c r="KE167" s="16"/>
      <c r="KF167" s="16"/>
      <c r="KG167" s="16"/>
      <c r="KH167" s="16"/>
      <c r="KI167" s="16"/>
      <c r="KJ167" s="16"/>
      <c r="KK167" s="16"/>
      <c r="KL167" s="16"/>
      <c r="KM167" s="16"/>
      <c r="KN167" s="16"/>
      <c r="KO167" s="16"/>
      <c r="KP167" s="16"/>
      <c r="KQ167" s="16"/>
      <c r="KR167" s="16"/>
      <c r="KS167" s="16"/>
      <c r="KT167" s="16"/>
      <c r="KU167" s="16"/>
      <c r="KV167" s="16"/>
      <c r="KW167" s="16"/>
      <c r="KX167" s="16"/>
      <c r="KY167" s="16"/>
      <c r="KZ167" s="16"/>
      <c r="LA167" s="16"/>
      <c r="LB167" s="16"/>
      <c r="LC167" s="16"/>
      <c r="LD167" s="16"/>
      <c r="LE167" s="16"/>
      <c r="LF167" s="16"/>
      <c r="LG167" s="16"/>
      <c r="LH167" s="16"/>
      <c r="LI167" s="16"/>
      <c r="LJ167" s="16"/>
      <c r="LK167" s="16"/>
      <c r="LL167" s="16"/>
      <c r="LM167" s="16"/>
      <c r="LN167" s="16"/>
      <c r="LO167" s="16"/>
      <c r="LP167" s="16"/>
      <c r="LQ167" s="16"/>
      <c r="LR167" s="16"/>
      <c r="LS167" s="16"/>
      <c r="LT167" s="16"/>
      <c r="LU167" s="16"/>
      <c r="LV167" s="16"/>
      <c r="LW167" s="16"/>
      <c r="LX167" s="16"/>
      <c r="LY167" s="16"/>
      <c r="LZ167" s="16"/>
      <c r="MA167" s="16"/>
      <c r="MB167" s="16"/>
      <c r="MC167" s="16"/>
      <c r="MD167" s="16"/>
      <c r="ME167" s="16"/>
      <c r="MF167" s="16"/>
      <c r="MG167" s="16"/>
      <c r="MH167" s="16"/>
      <c r="MI167" s="16"/>
      <c r="MJ167" s="16"/>
      <c r="MK167" s="16"/>
      <c r="ML167" s="16"/>
      <c r="MM167" s="16"/>
      <c r="MN167" s="16"/>
      <c r="MO167" s="16"/>
      <c r="MP167" s="16"/>
      <c r="MQ167" s="16"/>
      <c r="MR167" s="16"/>
      <c r="MS167" s="16"/>
      <c r="MT167" s="16"/>
      <c r="MU167" s="16"/>
      <c r="MV167" s="16"/>
      <c r="MW167" s="16"/>
      <c r="MX167" s="16"/>
      <c r="MY167" s="16"/>
      <c r="MZ167" s="16"/>
      <c r="NA167" s="16"/>
      <c r="NB167" s="16"/>
      <c r="NC167" s="16"/>
      <c r="ND167" s="16"/>
      <c r="NE167" s="16"/>
      <c r="NF167" s="16"/>
      <c r="NG167" s="16"/>
      <c r="NH167" s="16"/>
      <c r="NI167" s="16"/>
      <c r="NJ167" s="16"/>
      <c r="NK167" s="16"/>
      <c r="NL167" s="16"/>
      <c r="NM167" s="16"/>
      <c r="NN167" s="16"/>
      <c r="NO167" s="16"/>
      <c r="NP167" s="16"/>
      <c r="NQ167" s="16"/>
      <c r="NR167" s="16"/>
      <c r="NS167" s="16"/>
      <c r="NT167" s="16"/>
      <c r="NU167" s="16"/>
      <c r="NV167" s="16"/>
      <c r="NW167" s="16"/>
      <c r="NX167" s="16"/>
      <c r="NY167" s="16"/>
      <c r="NZ167" s="16"/>
      <c r="OA167" s="16"/>
      <c r="OB167" s="16"/>
      <c r="OC167" s="16"/>
      <c r="OD167" s="16"/>
      <c r="OE167" s="16"/>
      <c r="OF167" s="16"/>
      <c r="OG167" s="16"/>
      <c r="OH167" s="16"/>
      <c r="OI167" s="16"/>
      <c r="OJ167" s="16"/>
      <c r="OK167" s="16"/>
      <c r="OL167" s="16"/>
      <c r="OM167" s="16"/>
      <c r="ON167" s="16"/>
      <c r="OO167" s="16"/>
      <c r="OP167" s="16"/>
      <c r="OQ167" s="16"/>
      <c r="OR167" s="16"/>
      <c r="OS167" s="16"/>
      <c r="OT167" s="16"/>
      <c r="OU167" s="16"/>
      <c r="OV167" s="16"/>
      <c r="OW167" s="16"/>
      <c r="OX167" s="16"/>
      <c r="OY167" s="16"/>
      <c r="OZ167" s="16"/>
      <c r="PA167" s="16"/>
    </row>
    <row r="168" spans="1:417" ht="18">
      <c r="A168" s="16"/>
      <c r="B168" s="17"/>
      <c r="C168" s="17"/>
      <c r="D168" s="16"/>
      <c r="E168" s="17"/>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c r="HT168" s="16"/>
      <c r="HU168" s="16"/>
      <c r="HV168" s="16"/>
      <c r="HW168" s="16"/>
      <c r="HX168" s="16"/>
      <c r="HY168" s="16"/>
      <c r="HZ168" s="16"/>
      <c r="IA168" s="16"/>
      <c r="IB168" s="16"/>
      <c r="IC168" s="16"/>
      <c r="ID168" s="16"/>
      <c r="IE168" s="16"/>
      <c r="IF168" s="16"/>
      <c r="IG168" s="16"/>
      <c r="IH168" s="16"/>
      <c r="II168" s="16"/>
      <c r="IJ168" s="16"/>
      <c r="IK168" s="16"/>
      <c r="IL168" s="16"/>
      <c r="IM168" s="16"/>
      <c r="IN168" s="16"/>
      <c r="IO168" s="16"/>
      <c r="IP168" s="16"/>
      <c r="IQ168" s="16"/>
      <c r="IR168" s="16"/>
      <c r="IS168" s="16"/>
      <c r="IT168" s="16"/>
      <c r="IU168" s="16"/>
      <c r="IV168" s="16"/>
      <c r="IW168" s="16"/>
      <c r="IX168" s="16"/>
      <c r="IY168" s="16"/>
      <c r="IZ168" s="16"/>
      <c r="JA168" s="16"/>
      <c r="JB168" s="16"/>
      <c r="JC168" s="16"/>
      <c r="JD168" s="16"/>
      <c r="JE168" s="16"/>
      <c r="JF168" s="16"/>
      <c r="JG168" s="16"/>
      <c r="JH168" s="16"/>
      <c r="JI168" s="16"/>
      <c r="JJ168" s="16"/>
      <c r="JK168" s="16"/>
      <c r="JL168" s="16"/>
      <c r="JM168" s="16"/>
      <c r="JN168" s="16"/>
      <c r="JO168" s="16"/>
      <c r="JP168" s="16"/>
      <c r="JQ168" s="16"/>
      <c r="JR168" s="16"/>
      <c r="JS168" s="16"/>
      <c r="JT168" s="16"/>
      <c r="JU168" s="16"/>
      <c r="JV168" s="16"/>
      <c r="JW168" s="16"/>
      <c r="JX168" s="16"/>
      <c r="JY168" s="16"/>
      <c r="JZ168" s="16"/>
      <c r="KA168" s="16"/>
      <c r="KB168" s="16"/>
      <c r="KC168" s="16"/>
      <c r="KD168" s="16"/>
      <c r="KE168" s="16"/>
      <c r="KF168" s="16"/>
      <c r="KG168" s="16"/>
      <c r="KH168" s="16"/>
      <c r="KI168" s="16"/>
      <c r="KJ168" s="16"/>
      <c r="KK168" s="16"/>
      <c r="KL168" s="16"/>
      <c r="KM168" s="16"/>
      <c r="KN168" s="16"/>
      <c r="KO168" s="16"/>
      <c r="KP168" s="16"/>
      <c r="KQ168" s="16"/>
      <c r="KR168" s="16"/>
      <c r="KS168" s="16"/>
      <c r="KT168" s="16"/>
      <c r="KU168" s="16"/>
      <c r="KV168" s="16"/>
      <c r="KW168" s="16"/>
      <c r="KX168" s="16"/>
      <c r="KY168" s="16"/>
      <c r="KZ168" s="16"/>
      <c r="LA168" s="16"/>
      <c r="LB168" s="16"/>
      <c r="LC168" s="16"/>
      <c r="LD168" s="16"/>
      <c r="LE168" s="16"/>
      <c r="LF168" s="16"/>
      <c r="LG168" s="16"/>
      <c r="LH168" s="16"/>
      <c r="LI168" s="16"/>
      <c r="LJ168" s="16"/>
      <c r="LK168" s="16"/>
      <c r="LL168" s="16"/>
      <c r="LM168" s="16"/>
      <c r="LN168" s="16"/>
      <c r="LO168" s="16"/>
      <c r="LP168" s="16"/>
      <c r="LQ168" s="16"/>
      <c r="LR168" s="16"/>
      <c r="LS168" s="16"/>
      <c r="LT168" s="16"/>
      <c r="LU168" s="16"/>
      <c r="LV168" s="16"/>
      <c r="LW168" s="16"/>
      <c r="LX168" s="16"/>
      <c r="LY168" s="16"/>
      <c r="LZ168" s="16"/>
      <c r="MA168" s="16"/>
      <c r="MB168" s="16"/>
      <c r="MC168" s="16"/>
      <c r="MD168" s="16"/>
      <c r="ME168" s="16"/>
      <c r="MF168" s="16"/>
      <c r="MG168" s="16"/>
      <c r="MH168" s="16"/>
      <c r="MI168" s="16"/>
      <c r="MJ168" s="16"/>
      <c r="MK168" s="16"/>
      <c r="ML168" s="16"/>
      <c r="MM168" s="16"/>
      <c r="MN168" s="16"/>
      <c r="MO168" s="16"/>
      <c r="MP168" s="16"/>
      <c r="MQ168" s="16"/>
      <c r="MR168" s="16"/>
      <c r="MS168" s="16"/>
      <c r="MT168" s="16"/>
      <c r="MU168" s="16"/>
      <c r="MV168" s="16"/>
      <c r="MW168" s="16"/>
      <c r="MX168" s="16"/>
      <c r="MY168" s="16"/>
      <c r="MZ168" s="16"/>
      <c r="NA168" s="16"/>
      <c r="NB168" s="16"/>
      <c r="NC168" s="16"/>
      <c r="ND168" s="16"/>
      <c r="NE168" s="16"/>
      <c r="NF168" s="16"/>
      <c r="NG168" s="16"/>
      <c r="NH168" s="16"/>
      <c r="NI168" s="16"/>
      <c r="NJ168" s="16"/>
      <c r="NK168" s="16"/>
      <c r="NL168" s="16"/>
      <c r="NM168" s="16"/>
      <c r="NN168" s="16"/>
      <c r="NO168" s="16"/>
      <c r="NP168" s="16"/>
      <c r="NQ168" s="16"/>
      <c r="NR168" s="16"/>
      <c r="NS168" s="16"/>
      <c r="NT168" s="16"/>
      <c r="NU168" s="16"/>
      <c r="NV168" s="16"/>
      <c r="NW168" s="16"/>
      <c r="NX168" s="16"/>
      <c r="NY168" s="16"/>
      <c r="NZ168" s="16"/>
      <c r="OA168" s="16"/>
      <c r="OB168" s="16"/>
      <c r="OC168" s="16"/>
      <c r="OD168" s="16"/>
      <c r="OE168" s="16"/>
      <c r="OF168" s="16"/>
      <c r="OG168" s="16"/>
      <c r="OH168" s="16"/>
      <c r="OI168" s="16"/>
      <c r="OJ168" s="16"/>
      <c r="OK168" s="16"/>
      <c r="OL168" s="16"/>
      <c r="OM168" s="16"/>
      <c r="ON168" s="16"/>
      <c r="OO168" s="16"/>
      <c r="OP168" s="16"/>
      <c r="OQ168" s="16"/>
      <c r="OR168" s="16"/>
      <c r="OS168" s="16"/>
      <c r="OT168" s="16"/>
      <c r="OU168" s="16"/>
      <c r="OV168" s="16"/>
      <c r="OW168" s="16"/>
      <c r="OX168" s="16"/>
      <c r="OY168" s="16"/>
      <c r="OZ168" s="16"/>
      <c r="PA168" s="16"/>
    </row>
    <row r="169" spans="1:417" ht="18">
      <c r="A169" s="16"/>
      <c r="B169" s="17"/>
      <c r="C169" s="17"/>
      <c r="D169" s="16"/>
      <c r="E169" s="17"/>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c r="HT169" s="16"/>
      <c r="HU169" s="16"/>
      <c r="HV169" s="16"/>
      <c r="HW169" s="16"/>
      <c r="HX169" s="16"/>
      <c r="HY169" s="16"/>
      <c r="HZ169" s="16"/>
      <c r="IA169" s="16"/>
      <c r="IB169" s="16"/>
      <c r="IC169" s="16"/>
      <c r="ID169" s="16"/>
      <c r="IE169" s="16"/>
      <c r="IF169" s="16"/>
      <c r="IG169" s="16"/>
      <c r="IH169" s="16"/>
      <c r="II169" s="16"/>
      <c r="IJ169" s="16"/>
      <c r="IK169" s="16"/>
      <c r="IL169" s="16"/>
      <c r="IM169" s="16"/>
      <c r="IN169" s="16"/>
      <c r="IO169" s="16"/>
      <c r="IP169" s="16"/>
      <c r="IQ169" s="16"/>
      <c r="IR169" s="16"/>
      <c r="IS169" s="16"/>
      <c r="IT169" s="16"/>
      <c r="IU169" s="16"/>
      <c r="IV169" s="16"/>
      <c r="IW169" s="16"/>
      <c r="IX169" s="16"/>
      <c r="IY169" s="16"/>
      <c r="IZ169" s="16"/>
      <c r="JA169" s="16"/>
      <c r="JB169" s="16"/>
      <c r="JC169" s="16"/>
      <c r="JD169" s="16"/>
      <c r="JE169" s="16"/>
      <c r="JF169" s="16"/>
      <c r="JG169" s="16"/>
      <c r="JH169" s="16"/>
      <c r="JI169" s="16"/>
      <c r="JJ169" s="16"/>
      <c r="JK169" s="16"/>
      <c r="JL169" s="16"/>
      <c r="JM169" s="16"/>
      <c r="JN169" s="16"/>
      <c r="JO169" s="16"/>
      <c r="JP169" s="16"/>
      <c r="JQ169" s="16"/>
      <c r="JR169" s="16"/>
      <c r="JS169" s="16"/>
      <c r="JT169" s="16"/>
      <c r="JU169" s="16"/>
      <c r="JV169" s="16"/>
      <c r="JW169" s="16"/>
      <c r="JX169" s="16"/>
      <c r="JY169" s="16"/>
      <c r="JZ169" s="16"/>
      <c r="KA169" s="16"/>
      <c r="KB169" s="16"/>
      <c r="KC169" s="16"/>
      <c r="KD169" s="16"/>
      <c r="KE169" s="16"/>
      <c r="KF169" s="16"/>
      <c r="KG169" s="16"/>
      <c r="KH169" s="16"/>
      <c r="KI169" s="16"/>
      <c r="KJ169" s="16"/>
      <c r="KK169" s="16"/>
      <c r="KL169" s="16"/>
      <c r="KM169" s="16"/>
      <c r="KN169" s="16"/>
      <c r="KO169" s="16"/>
      <c r="KP169" s="16"/>
      <c r="KQ169" s="16"/>
      <c r="KR169" s="16"/>
      <c r="KS169" s="16"/>
      <c r="KT169" s="16"/>
      <c r="KU169" s="16"/>
      <c r="KV169" s="16"/>
      <c r="KW169" s="16"/>
      <c r="KX169" s="16"/>
      <c r="KY169" s="16"/>
      <c r="KZ169" s="16"/>
      <c r="LA169" s="16"/>
      <c r="LB169" s="16"/>
      <c r="LC169" s="16"/>
      <c r="LD169" s="16"/>
      <c r="LE169" s="16"/>
      <c r="LF169" s="16"/>
      <c r="LG169" s="16"/>
      <c r="LH169" s="16"/>
      <c r="LI169" s="16"/>
      <c r="LJ169" s="16"/>
      <c r="LK169" s="16"/>
      <c r="LL169" s="16"/>
      <c r="LM169" s="16"/>
      <c r="LN169" s="16"/>
      <c r="LO169" s="16"/>
      <c r="LP169" s="16"/>
      <c r="LQ169" s="16"/>
      <c r="LR169" s="16"/>
      <c r="LS169" s="16"/>
      <c r="LT169" s="16"/>
      <c r="LU169" s="16"/>
      <c r="LV169" s="16"/>
      <c r="LW169" s="16"/>
      <c r="LX169" s="16"/>
      <c r="LY169" s="16"/>
      <c r="LZ169" s="16"/>
      <c r="MA169" s="16"/>
      <c r="MB169" s="16"/>
      <c r="MC169" s="16"/>
      <c r="MD169" s="16"/>
      <c r="ME169" s="16"/>
      <c r="MF169" s="16"/>
      <c r="MG169" s="16"/>
      <c r="MH169" s="16"/>
      <c r="MI169" s="16"/>
      <c r="MJ169" s="16"/>
      <c r="MK169" s="16"/>
      <c r="ML169" s="16"/>
      <c r="MM169" s="16"/>
      <c r="MN169" s="16"/>
      <c r="MO169" s="16"/>
      <c r="MP169" s="16"/>
      <c r="MQ169" s="16"/>
      <c r="MR169" s="16"/>
      <c r="MS169" s="16"/>
      <c r="MT169" s="16"/>
      <c r="MU169" s="16"/>
      <c r="MV169" s="16"/>
      <c r="MW169" s="16"/>
      <c r="MX169" s="16"/>
      <c r="MY169" s="16"/>
      <c r="MZ169" s="16"/>
      <c r="NA169" s="16"/>
      <c r="NB169" s="16"/>
      <c r="NC169" s="16"/>
      <c r="ND169" s="16"/>
      <c r="NE169" s="16"/>
      <c r="NF169" s="16"/>
      <c r="NG169" s="16"/>
      <c r="NH169" s="16"/>
      <c r="NI169" s="16"/>
      <c r="NJ169" s="16"/>
      <c r="NK169" s="16"/>
      <c r="NL169" s="16"/>
      <c r="NM169" s="16"/>
      <c r="NN169" s="16"/>
      <c r="NO169" s="16"/>
      <c r="NP169" s="16"/>
      <c r="NQ169" s="16"/>
      <c r="NR169" s="16"/>
      <c r="NS169" s="16"/>
      <c r="NT169" s="16"/>
      <c r="NU169" s="16"/>
      <c r="NV169" s="16"/>
      <c r="NW169" s="16"/>
      <c r="NX169" s="16"/>
      <c r="NY169" s="16"/>
      <c r="NZ169" s="16"/>
      <c r="OA169" s="16"/>
      <c r="OB169" s="16"/>
      <c r="OC169" s="16"/>
      <c r="OD169" s="16"/>
      <c r="OE169" s="16"/>
      <c r="OF169" s="16"/>
      <c r="OG169" s="16"/>
      <c r="OH169" s="16"/>
      <c r="OI169" s="16"/>
      <c r="OJ169" s="16"/>
      <c r="OK169" s="16"/>
      <c r="OL169" s="16"/>
      <c r="OM169" s="16"/>
      <c r="ON169" s="16"/>
      <c r="OO169" s="16"/>
      <c r="OP169" s="16"/>
      <c r="OQ169" s="16"/>
      <c r="OR169" s="16"/>
      <c r="OS169" s="16"/>
      <c r="OT169" s="16"/>
      <c r="OU169" s="16"/>
      <c r="OV169" s="16"/>
      <c r="OW169" s="16"/>
      <c r="OX169" s="16"/>
      <c r="OY169" s="16"/>
      <c r="OZ169" s="16"/>
      <c r="PA169" s="16"/>
    </row>
    <row r="170" spans="1:417" ht="18">
      <c r="A170" s="16"/>
      <c r="B170" s="17"/>
      <c r="C170" s="17"/>
      <c r="D170" s="16"/>
      <c r="E170" s="17"/>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c r="IB170" s="16"/>
      <c r="IC170" s="16"/>
      <c r="ID170" s="16"/>
      <c r="IE170" s="16"/>
      <c r="IF170" s="16"/>
      <c r="IG170" s="16"/>
      <c r="IH170" s="16"/>
      <c r="II170" s="16"/>
      <c r="IJ170" s="16"/>
      <c r="IK170" s="16"/>
      <c r="IL170" s="16"/>
      <c r="IM170" s="16"/>
      <c r="IN170" s="16"/>
      <c r="IO170" s="16"/>
      <c r="IP170" s="16"/>
      <c r="IQ170" s="16"/>
      <c r="IR170" s="16"/>
      <c r="IS170" s="16"/>
      <c r="IT170" s="16"/>
      <c r="IU170" s="16"/>
      <c r="IV170" s="16"/>
      <c r="IW170" s="16"/>
      <c r="IX170" s="16"/>
      <c r="IY170" s="16"/>
      <c r="IZ170" s="16"/>
      <c r="JA170" s="16"/>
      <c r="JB170" s="16"/>
      <c r="JC170" s="16"/>
      <c r="JD170" s="16"/>
      <c r="JE170" s="16"/>
      <c r="JF170" s="16"/>
      <c r="JG170" s="16"/>
      <c r="JH170" s="16"/>
      <c r="JI170" s="16"/>
      <c r="JJ170" s="16"/>
      <c r="JK170" s="16"/>
      <c r="JL170" s="16"/>
      <c r="JM170" s="16"/>
      <c r="JN170" s="16"/>
      <c r="JO170" s="16"/>
      <c r="JP170" s="16"/>
      <c r="JQ170" s="16"/>
      <c r="JR170" s="16"/>
      <c r="JS170" s="16"/>
      <c r="JT170" s="16"/>
      <c r="JU170" s="16"/>
      <c r="JV170" s="16"/>
      <c r="JW170" s="16"/>
      <c r="JX170" s="16"/>
      <c r="JY170" s="16"/>
      <c r="JZ170" s="16"/>
      <c r="KA170" s="16"/>
      <c r="KB170" s="16"/>
      <c r="KC170" s="16"/>
      <c r="KD170" s="16"/>
      <c r="KE170" s="16"/>
      <c r="KF170" s="16"/>
      <c r="KG170" s="16"/>
      <c r="KH170" s="16"/>
      <c r="KI170" s="16"/>
      <c r="KJ170" s="16"/>
      <c r="KK170" s="16"/>
      <c r="KL170" s="16"/>
      <c r="KM170" s="16"/>
      <c r="KN170" s="16"/>
      <c r="KO170" s="16"/>
      <c r="KP170" s="16"/>
      <c r="KQ170" s="16"/>
      <c r="KR170" s="16"/>
      <c r="KS170" s="16"/>
      <c r="KT170" s="16"/>
      <c r="KU170" s="16"/>
      <c r="KV170" s="16"/>
      <c r="KW170" s="16"/>
      <c r="KX170" s="16"/>
      <c r="KY170" s="16"/>
      <c r="KZ170" s="16"/>
      <c r="LA170" s="16"/>
      <c r="LB170" s="16"/>
      <c r="LC170" s="16"/>
      <c r="LD170" s="16"/>
      <c r="LE170" s="16"/>
      <c r="LF170" s="16"/>
      <c r="LG170" s="16"/>
      <c r="LH170" s="16"/>
      <c r="LI170" s="16"/>
      <c r="LJ170" s="16"/>
      <c r="LK170" s="16"/>
      <c r="LL170" s="16"/>
      <c r="LM170" s="16"/>
      <c r="LN170" s="16"/>
      <c r="LO170" s="16"/>
      <c r="LP170" s="16"/>
      <c r="LQ170" s="16"/>
      <c r="LR170" s="16"/>
      <c r="LS170" s="16"/>
      <c r="LT170" s="16"/>
      <c r="LU170" s="16"/>
      <c r="LV170" s="16"/>
      <c r="LW170" s="16"/>
      <c r="LX170" s="16"/>
      <c r="LY170" s="16"/>
      <c r="LZ170" s="16"/>
      <c r="MA170" s="16"/>
      <c r="MB170" s="16"/>
      <c r="MC170" s="16"/>
      <c r="MD170" s="16"/>
      <c r="ME170" s="16"/>
      <c r="MF170" s="16"/>
      <c r="MG170" s="16"/>
      <c r="MH170" s="16"/>
      <c r="MI170" s="16"/>
      <c r="MJ170" s="16"/>
      <c r="MK170" s="16"/>
      <c r="ML170" s="16"/>
      <c r="MM170" s="16"/>
      <c r="MN170" s="16"/>
      <c r="MO170" s="16"/>
      <c r="MP170" s="16"/>
      <c r="MQ170" s="16"/>
      <c r="MR170" s="16"/>
      <c r="MS170" s="16"/>
      <c r="MT170" s="16"/>
      <c r="MU170" s="16"/>
      <c r="MV170" s="16"/>
      <c r="MW170" s="16"/>
      <c r="MX170" s="16"/>
      <c r="MY170" s="16"/>
      <c r="MZ170" s="16"/>
      <c r="NA170" s="16"/>
      <c r="NB170" s="16"/>
      <c r="NC170" s="16"/>
      <c r="ND170" s="16"/>
      <c r="NE170" s="16"/>
      <c r="NF170" s="16"/>
      <c r="NG170" s="16"/>
      <c r="NH170" s="16"/>
      <c r="NI170" s="16"/>
      <c r="NJ170" s="16"/>
      <c r="NK170" s="16"/>
      <c r="NL170" s="16"/>
      <c r="NM170" s="16"/>
      <c r="NN170" s="16"/>
      <c r="NO170" s="16"/>
      <c r="NP170" s="16"/>
      <c r="NQ170" s="16"/>
      <c r="NR170" s="16"/>
      <c r="NS170" s="16"/>
      <c r="NT170" s="16"/>
      <c r="NU170" s="16"/>
      <c r="NV170" s="16"/>
      <c r="NW170" s="16"/>
      <c r="NX170" s="16"/>
      <c r="NY170" s="16"/>
      <c r="NZ170" s="16"/>
      <c r="OA170" s="16"/>
      <c r="OB170" s="16"/>
      <c r="OC170" s="16"/>
      <c r="OD170" s="16"/>
      <c r="OE170" s="16"/>
      <c r="OF170" s="16"/>
      <c r="OG170" s="16"/>
      <c r="OH170" s="16"/>
      <c r="OI170" s="16"/>
      <c r="OJ170" s="16"/>
      <c r="OK170" s="16"/>
      <c r="OL170" s="16"/>
      <c r="OM170" s="16"/>
      <c r="ON170" s="16"/>
      <c r="OO170" s="16"/>
      <c r="OP170" s="16"/>
      <c r="OQ170" s="16"/>
      <c r="OR170" s="16"/>
      <c r="OS170" s="16"/>
      <c r="OT170" s="16"/>
      <c r="OU170" s="16"/>
      <c r="OV170" s="16"/>
      <c r="OW170" s="16"/>
      <c r="OX170" s="16"/>
      <c r="OY170" s="16"/>
      <c r="OZ170" s="16"/>
      <c r="PA170" s="16"/>
    </row>
    <row r="171" spans="1:417" ht="18">
      <c r="A171" s="16"/>
      <c r="B171" s="17"/>
      <c r="C171" s="17"/>
      <c r="D171" s="16"/>
      <c r="E171" s="17"/>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c r="HT171" s="16"/>
      <c r="HU171" s="16"/>
      <c r="HV171" s="16"/>
      <c r="HW171" s="16"/>
      <c r="HX171" s="16"/>
      <c r="HY171" s="16"/>
      <c r="HZ171" s="16"/>
      <c r="IA171" s="16"/>
      <c r="IB171" s="16"/>
      <c r="IC171" s="16"/>
      <c r="ID171" s="16"/>
      <c r="IE171" s="16"/>
      <c r="IF171" s="16"/>
      <c r="IG171" s="16"/>
      <c r="IH171" s="16"/>
      <c r="II171" s="16"/>
      <c r="IJ171" s="16"/>
      <c r="IK171" s="16"/>
      <c r="IL171" s="16"/>
      <c r="IM171" s="16"/>
      <c r="IN171" s="16"/>
      <c r="IO171" s="16"/>
      <c r="IP171" s="16"/>
      <c r="IQ171" s="16"/>
      <c r="IR171" s="16"/>
      <c r="IS171" s="16"/>
      <c r="IT171" s="16"/>
      <c r="IU171" s="16"/>
      <c r="IV171" s="16"/>
      <c r="IW171" s="16"/>
      <c r="IX171" s="16"/>
      <c r="IY171" s="16"/>
      <c r="IZ171" s="16"/>
      <c r="JA171" s="16"/>
      <c r="JB171" s="16"/>
      <c r="JC171" s="16"/>
      <c r="JD171" s="16"/>
      <c r="JE171" s="16"/>
      <c r="JF171" s="16"/>
      <c r="JG171" s="16"/>
      <c r="JH171" s="16"/>
      <c r="JI171" s="16"/>
      <c r="JJ171" s="16"/>
      <c r="JK171" s="16"/>
      <c r="JL171" s="16"/>
      <c r="JM171" s="16"/>
      <c r="JN171" s="16"/>
      <c r="JO171" s="16"/>
      <c r="JP171" s="16"/>
      <c r="JQ171" s="16"/>
      <c r="JR171" s="16"/>
      <c r="JS171" s="16"/>
      <c r="JT171" s="16"/>
      <c r="JU171" s="16"/>
      <c r="JV171" s="16"/>
      <c r="JW171" s="16"/>
      <c r="JX171" s="16"/>
      <c r="JY171" s="16"/>
      <c r="JZ171" s="16"/>
      <c r="KA171" s="16"/>
      <c r="KB171" s="16"/>
      <c r="KC171" s="16"/>
      <c r="KD171" s="16"/>
      <c r="KE171" s="16"/>
      <c r="KF171" s="16"/>
      <c r="KG171" s="16"/>
      <c r="KH171" s="16"/>
      <c r="KI171" s="16"/>
      <c r="KJ171" s="16"/>
      <c r="KK171" s="16"/>
      <c r="KL171" s="16"/>
      <c r="KM171" s="16"/>
      <c r="KN171" s="16"/>
      <c r="KO171" s="16"/>
      <c r="KP171" s="16"/>
      <c r="KQ171" s="16"/>
      <c r="KR171" s="16"/>
      <c r="KS171" s="16"/>
      <c r="KT171" s="16"/>
      <c r="KU171" s="16"/>
      <c r="KV171" s="16"/>
      <c r="KW171" s="16"/>
      <c r="KX171" s="16"/>
      <c r="KY171" s="16"/>
      <c r="KZ171" s="16"/>
      <c r="LA171" s="16"/>
      <c r="LB171" s="16"/>
      <c r="LC171" s="16"/>
      <c r="LD171" s="16"/>
      <c r="LE171" s="16"/>
      <c r="LF171" s="16"/>
      <c r="LG171" s="16"/>
      <c r="LH171" s="16"/>
      <c r="LI171" s="16"/>
      <c r="LJ171" s="16"/>
      <c r="LK171" s="16"/>
      <c r="LL171" s="16"/>
      <c r="LM171" s="16"/>
      <c r="LN171" s="16"/>
      <c r="LO171" s="16"/>
      <c r="LP171" s="16"/>
      <c r="LQ171" s="16"/>
      <c r="LR171" s="16"/>
      <c r="LS171" s="16"/>
      <c r="LT171" s="16"/>
      <c r="LU171" s="16"/>
      <c r="LV171" s="16"/>
      <c r="LW171" s="16"/>
      <c r="LX171" s="16"/>
      <c r="LY171" s="16"/>
      <c r="LZ171" s="16"/>
      <c r="MA171" s="16"/>
      <c r="MB171" s="16"/>
      <c r="MC171" s="16"/>
      <c r="MD171" s="16"/>
      <c r="ME171" s="16"/>
      <c r="MF171" s="16"/>
      <c r="MG171" s="16"/>
      <c r="MH171" s="16"/>
      <c r="MI171" s="16"/>
      <c r="MJ171" s="16"/>
      <c r="MK171" s="16"/>
      <c r="ML171" s="16"/>
      <c r="MM171" s="16"/>
      <c r="MN171" s="16"/>
      <c r="MO171" s="16"/>
      <c r="MP171" s="16"/>
      <c r="MQ171" s="16"/>
      <c r="MR171" s="16"/>
      <c r="MS171" s="16"/>
      <c r="MT171" s="16"/>
      <c r="MU171" s="16"/>
      <c r="MV171" s="16"/>
      <c r="MW171" s="16"/>
      <c r="MX171" s="16"/>
      <c r="MY171" s="16"/>
      <c r="MZ171" s="16"/>
      <c r="NA171" s="16"/>
      <c r="NB171" s="16"/>
      <c r="NC171" s="16"/>
      <c r="ND171" s="16"/>
      <c r="NE171" s="16"/>
      <c r="NF171" s="16"/>
      <c r="NG171" s="16"/>
      <c r="NH171" s="16"/>
      <c r="NI171" s="16"/>
      <c r="NJ171" s="16"/>
      <c r="NK171" s="16"/>
      <c r="NL171" s="16"/>
      <c r="NM171" s="16"/>
      <c r="NN171" s="16"/>
      <c r="NO171" s="16"/>
      <c r="NP171" s="16"/>
      <c r="NQ171" s="16"/>
      <c r="NR171" s="16"/>
      <c r="NS171" s="16"/>
      <c r="NT171" s="16"/>
      <c r="NU171" s="16"/>
      <c r="NV171" s="16"/>
      <c r="NW171" s="16"/>
      <c r="NX171" s="16"/>
      <c r="NY171" s="16"/>
      <c r="NZ171" s="16"/>
      <c r="OA171" s="16"/>
      <c r="OB171" s="16"/>
      <c r="OC171" s="16"/>
      <c r="OD171" s="16"/>
      <c r="OE171" s="16"/>
      <c r="OF171" s="16"/>
      <c r="OG171" s="16"/>
      <c r="OH171" s="16"/>
      <c r="OI171" s="16"/>
      <c r="OJ171" s="16"/>
      <c r="OK171" s="16"/>
      <c r="OL171" s="16"/>
      <c r="OM171" s="16"/>
      <c r="ON171" s="16"/>
      <c r="OO171" s="16"/>
      <c r="OP171" s="16"/>
      <c r="OQ171" s="16"/>
      <c r="OR171" s="16"/>
      <c r="OS171" s="16"/>
      <c r="OT171" s="16"/>
      <c r="OU171" s="16"/>
      <c r="OV171" s="16"/>
      <c r="OW171" s="16"/>
      <c r="OX171" s="16"/>
      <c r="OY171" s="16"/>
      <c r="OZ171" s="16"/>
      <c r="PA171" s="16"/>
    </row>
    <row r="172" spans="1:417" ht="18">
      <c r="A172" s="16"/>
      <c r="B172" s="17"/>
      <c r="C172" s="17"/>
      <c r="D172" s="16"/>
      <c r="E172" s="17"/>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c r="HT172" s="16"/>
      <c r="HU172" s="16"/>
      <c r="HV172" s="16"/>
      <c r="HW172" s="16"/>
      <c r="HX172" s="16"/>
      <c r="HY172" s="16"/>
      <c r="HZ172" s="16"/>
      <c r="IA172" s="16"/>
      <c r="IB172" s="16"/>
      <c r="IC172" s="16"/>
      <c r="ID172" s="16"/>
      <c r="IE172" s="16"/>
      <c r="IF172" s="16"/>
      <c r="IG172" s="16"/>
      <c r="IH172" s="16"/>
      <c r="II172" s="16"/>
      <c r="IJ172" s="16"/>
      <c r="IK172" s="16"/>
      <c r="IL172" s="16"/>
      <c r="IM172" s="16"/>
      <c r="IN172" s="16"/>
      <c r="IO172" s="16"/>
      <c r="IP172" s="16"/>
      <c r="IQ172" s="16"/>
      <c r="IR172" s="16"/>
      <c r="IS172" s="16"/>
      <c r="IT172" s="16"/>
      <c r="IU172" s="16"/>
      <c r="IV172" s="16"/>
      <c r="IW172" s="16"/>
      <c r="IX172" s="16"/>
      <c r="IY172" s="16"/>
      <c r="IZ172" s="16"/>
      <c r="JA172" s="16"/>
      <c r="JB172" s="16"/>
      <c r="JC172" s="16"/>
      <c r="JD172" s="16"/>
      <c r="JE172" s="16"/>
      <c r="JF172" s="16"/>
      <c r="JG172" s="16"/>
      <c r="JH172" s="16"/>
      <c r="JI172" s="16"/>
      <c r="JJ172" s="16"/>
      <c r="JK172" s="16"/>
      <c r="JL172" s="16"/>
      <c r="JM172" s="16"/>
      <c r="JN172" s="16"/>
      <c r="JO172" s="16"/>
      <c r="JP172" s="16"/>
      <c r="JQ172" s="16"/>
      <c r="JR172" s="16"/>
      <c r="JS172" s="16"/>
      <c r="JT172" s="16"/>
      <c r="JU172" s="16"/>
      <c r="JV172" s="16"/>
      <c r="JW172" s="16"/>
      <c r="JX172" s="16"/>
      <c r="JY172" s="16"/>
      <c r="JZ172" s="16"/>
      <c r="KA172" s="16"/>
      <c r="KB172" s="16"/>
      <c r="KC172" s="16"/>
      <c r="KD172" s="16"/>
      <c r="KE172" s="16"/>
      <c r="KF172" s="16"/>
      <c r="KG172" s="16"/>
      <c r="KH172" s="16"/>
      <c r="KI172" s="16"/>
      <c r="KJ172" s="16"/>
      <c r="KK172" s="16"/>
      <c r="KL172" s="16"/>
      <c r="KM172" s="16"/>
      <c r="KN172" s="16"/>
      <c r="KO172" s="16"/>
      <c r="KP172" s="16"/>
      <c r="KQ172" s="16"/>
      <c r="KR172" s="16"/>
      <c r="KS172" s="16"/>
      <c r="KT172" s="16"/>
      <c r="KU172" s="16"/>
      <c r="KV172" s="16"/>
      <c r="KW172" s="16"/>
      <c r="KX172" s="16"/>
      <c r="KY172" s="16"/>
      <c r="KZ172" s="16"/>
      <c r="LA172" s="16"/>
      <c r="LB172" s="16"/>
      <c r="LC172" s="16"/>
      <c r="LD172" s="16"/>
      <c r="LE172" s="16"/>
      <c r="LF172" s="16"/>
      <c r="LG172" s="16"/>
      <c r="LH172" s="16"/>
      <c r="LI172" s="16"/>
      <c r="LJ172" s="16"/>
      <c r="LK172" s="16"/>
      <c r="LL172" s="16"/>
      <c r="LM172" s="16"/>
      <c r="LN172" s="16"/>
      <c r="LO172" s="16"/>
      <c r="LP172" s="16"/>
      <c r="LQ172" s="16"/>
      <c r="LR172" s="16"/>
      <c r="LS172" s="16"/>
      <c r="LT172" s="16"/>
      <c r="LU172" s="16"/>
      <c r="LV172" s="16"/>
      <c r="LW172" s="16"/>
      <c r="LX172" s="16"/>
      <c r="LY172" s="16"/>
      <c r="LZ172" s="16"/>
      <c r="MA172" s="16"/>
      <c r="MB172" s="16"/>
      <c r="MC172" s="16"/>
      <c r="MD172" s="16"/>
      <c r="ME172" s="16"/>
      <c r="MF172" s="16"/>
      <c r="MG172" s="16"/>
      <c r="MH172" s="16"/>
      <c r="MI172" s="16"/>
      <c r="MJ172" s="16"/>
      <c r="MK172" s="16"/>
      <c r="ML172" s="16"/>
      <c r="MM172" s="16"/>
      <c r="MN172" s="16"/>
      <c r="MO172" s="16"/>
      <c r="MP172" s="16"/>
      <c r="MQ172" s="16"/>
      <c r="MR172" s="16"/>
      <c r="MS172" s="16"/>
      <c r="MT172" s="16"/>
      <c r="MU172" s="16"/>
      <c r="MV172" s="16"/>
      <c r="MW172" s="16"/>
      <c r="MX172" s="16"/>
      <c r="MY172" s="16"/>
      <c r="MZ172" s="16"/>
      <c r="NA172" s="16"/>
      <c r="NB172" s="16"/>
      <c r="NC172" s="16"/>
      <c r="ND172" s="16"/>
      <c r="NE172" s="16"/>
      <c r="NF172" s="16"/>
      <c r="NG172" s="16"/>
      <c r="NH172" s="16"/>
      <c r="NI172" s="16"/>
      <c r="NJ172" s="16"/>
      <c r="NK172" s="16"/>
      <c r="NL172" s="16"/>
      <c r="NM172" s="16"/>
      <c r="NN172" s="16"/>
      <c r="NO172" s="16"/>
      <c r="NP172" s="16"/>
      <c r="NQ172" s="16"/>
      <c r="NR172" s="16"/>
      <c r="NS172" s="16"/>
      <c r="NT172" s="16"/>
      <c r="NU172" s="16"/>
      <c r="NV172" s="16"/>
      <c r="NW172" s="16"/>
      <c r="NX172" s="16"/>
      <c r="NY172" s="16"/>
      <c r="NZ172" s="16"/>
      <c r="OA172" s="16"/>
      <c r="OB172" s="16"/>
      <c r="OC172" s="16"/>
      <c r="OD172" s="16"/>
      <c r="OE172" s="16"/>
      <c r="OF172" s="16"/>
      <c r="OG172" s="16"/>
      <c r="OH172" s="16"/>
      <c r="OI172" s="16"/>
      <c r="OJ172" s="16"/>
      <c r="OK172" s="16"/>
      <c r="OL172" s="16"/>
      <c r="OM172" s="16"/>
      <c r="ON172" s="16"/>
      <c r="OO172" s="16"/>
      <c r="OP172" s="16"/>
      <c r="OQ172" s="16"/>
      <c r="OR172" s="16"/>
      <c r="OS172" s="16"/>
      <c r="OT172" s="16"/>
      <c r="OU172" s="16"/>
      <c r="OV172" s="16"/>
      <c r="OW172" s="16"/>
      <c r="OX172" s="16"/>
      <c r="OY172" s="16"/>
      <c r="OZ172" s="16"/>
      <c r="PA172" s="16"/>
    </row>
    <row r="173" spans="1:417" ht="18">
      <c r="A173" s="16"/>
      <c r="B173" s="17"/>
      <c r="C173" s="17"/>
      <c r="D173" s="16"/>
      <c r="E173" s="17"/>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c r="HT173" s="16"/>
      <c r="HU173" s="16"/>
      <c r="HV173" s="16"/>
      <c r="HW173" s="16"/>
      <c r="HX173" s="16"/>
      <c r="HY173" s="16"/>
      <c r="HZ173" s="16"/>
      <c r="IA173" s="16"/>
      <c r="IB173" s="16"/>
      <c r="IC173" s="16"/>
      <c r="ID173" s="16"/>
      <c r="IE173" s="16"/>
      <c r="IF173" s="16"/>
      <c r="IG173" s="16"/>
      <c r="IH173" s="16"/>
      <c r="II173" s="16"/>
      <c r="IJ173" s="16"/>
      <c r="IK173" s="16"/>
      <c r="IL173" s="16"/>
      <c r="IM173" s="16"/>
      <c r="IN173" s="16"/>
      <c r="IO173" s="16"/>
      <c r="IP173" s="16"/>
      <c r="IQ173" s="16"/>
      <c r="IR173" s="16"/>
      <c r="IS173" s="16"/>
      <c r="IT173" s="16"/>
      <c r="IU173" s="16"/>
      <c r="IV173" s="16"/>
      <c r="IW173" s="16"/>
      <c r="IX173" s="16"/>
      <c r="IY173" s="16"/>
      <c r="IZ173" s="16"/>
      <c r="JA173" s="16"/>
      <c r="JB173" s="16"/>
      <c r="JC173" s="16"/>
      <c r="JD173" s="16"/>
      <c r="JE173" s="16"/>
      <c r="JF173" s="16"/>
      <c r="JG173" s="16"/>
      <c r="JH173" s="16"/>
      <c r="JI173" s="16"/>
      <c r="JJ173" s="16"/>
      <c r="JK173" s="16"/>
      <c r="JL173" s="16"/>
      <c r="JM173" s="16"/>
      <c r="JN173" s="16"/>
      <c r="JO173" s="16"/>
      <c r="JP173" s="16"/>
      <c r="JQ173" s="16"/>
      <c r="JR173" s="16"/>
      <c r="JS173" s="16"/>
      <c r="JT173" s="16"/>
      <c r="JU173" s="16"/>
      <c r="JV173" s="16"/>
      <c r="JW173" s="16"/>
      <c r="JX173" s="16"/>
      <c r="JY173" s="16"/>
      <c r="JZ173" s="16"/>
      <c r="KA173" s="16"/>
      <c r="KB173" s="16"/>
      <c r="KC173" s="16"/>
      <c r="KD173" s="16"/>
      <c r="KE173" s="16"/>
      <c r="KF173" s="16"/>
      <c r="KG173" s="16"/>
      <c r="KH173" s="16"/>
      <c r="KI173" s="16"/>
      <c r="KJ173" s="16"/>
      <c r="KK173" s="16"/>
      <c r="KL173" s="16"/>
      <c r="KM173" s="16"/>
      <c r="KN173" s="16"/>
      <c r="KO173" s="16"/>
      <c r="KP173" s="16"/>
      <c r="KQ173" s="16"/>
      <c r="KR173" s="16"/>
      <c r="KS173" s="16"/>
      <c r="KT173" s="16"/>
      <c r="KU173" s="16"/>
      <c r="KV173" s="16"/>
      <c r="KW173" s="16"/>
      <c r="KX173" s="16"/>
      <c r="KY173" s="16"/>
      <c r="KZ173" s="16"/>
      <c r="LA173" s="16"/>
      <c r="LB173" s="16"/>
      <c r="LC173" s="16"/>
      <c r="LD173" s="16"/>
      <c r="LE173" s="16"/>
      <c r="LF173" s="16"/>
      <c r="LG173" s="16"/>
      <c r="LH173" s="16"/>
      <c r="LI173" s="16"/>
      <c r="LJ173" s="16"/>
      <c r="LK173" s="16"/>
      <c r="LL173" s="16"/>
      <c r="LM173" s="16"/>
      <c r="LN173" s="16"/>
      <c r="LO173" s="16"/>
      <c r="LP173" s="16"/>
      <c r="LQ173" s="16"/>
      <c r="LR173" s="16"/>
      <c r="LS173" s="16"/>
      <c r="LT173" s="16"/>
      <c r="LU173" s="16"/>
      <c r="LV173" s="16"/>
      <c r="LW173" s="16"/>
      <c r="LX173" s="16"/>
      <c r="LY173" s="16"/>
      <c r="LZ173" s="16"/>
      <c r="MA173" s="16"/>
      <c r="MB173" s="16"/>
      <c r="MC173" s="16"/>
      <c r="MD173" s="16"/>
      <c r="ME173" s="16"/>
      <c r="MF173" s="16"/>
      <c r="MG173" s="16"/>
      <c r="MH173" s="16"/>
      <c r="MI173" s="16"/>
      <c r="MJ173" s="16"/>
      <c r="MK173" s="16"/>
      <c r="ML173" s="16"/>
      <c r="MM173" s="16"/>
      <c r="MN173" s="16"/>
      <c r="MO173" s="16"/>
      <c r="MP173" s="16"/>
      <c r="MQ173" s="16"/>
      <c r="MR173" s="16"/>
      <c r="MS173" s="16"/>
      <c r="MT173" s="16"/>
      <c r="MU173" s="16"/>
      <c r="MV173" s="16"/>
      <c r="MW173" s="16"/>
      <c r="MX173" s="16"/>
      <c r="MY173" s="16"/>
      <c r="MZ173" s="16"/>
      <c r="NA173" s="16"/>
      <c r="NB173" s="16"/>
      <c r="NC173" s="16"/>
      <c r="ND173" s="16"/>
      <c r="NE173" s="16"/>
      <c r="NF173" s="16"/>
      <c r="NG173" s="16"/>
      <c r="NH173" s="16"/>
      <c r="NI173" s="16"/>
      <c r="NJ173" s="16"/>
      <c r="NK173" s="16"/>
      <c r="NL173" s="16"/>
      <c r="NM173" s="16"/>
      <c r="NN173" s="16"/>
      <c r="NO173" s="16"/>
      <c r="NP173" s="16"/>
      <c r="NQ173" s="16"/>
      <c r="NR173" s="16"/>
      <c r="NS173" s="16"/>
      <c r="NT173" s="16"/>
      <c r="NU173" s="16"/>
      <c r="NV173" s="16"/>
      <c r="NW173" s="16"/>
      <c r="NX173" s="16"/>
      <c r="NY173" s="16"/>
      <c r="NZ173" s="16"/>
      <c r="OA173" s="16"/>
      <c r="OB173" s="16"/>
      <c r="OC173" s="16"/>
      <c r="OD173" s="16"/>
      <c r="OE173" s="16"/>
      <c r="OF173" s="16"/>
      <c r="OG173" s="16"/>
      <c r="OH173" s="16"/>
      <c r="OI173" s="16"/>
      <c r="OJ173" s="16"/>
      <c r="OK173" s="16"/>
      <c r="OL173" s="16"/>
      <c r="OM173" s="16"/>
      <c r="ON173" s="16"/>
      <c r="OO173" s="16"/>
      <c r="OP173" s="16"/>
      <c r="OQ173" s="16"/>
      <c r="OR173" s="16"/>
      <c r="OS173" s="16"/>
      <c r="OT173" s="16"/>
      <c r="OU173" s="16"/>
      <c r="OV173" s="16"/>
      <c r="OW173" s="16"/>
      <c r="OX173" s="16"/>
      <c r="OY173" s="16"/>
      <c r="OZ173" s="16"/>
      <c r="PA173" s="16"/>
    </row>
    <row r="174" spans="1:417" ht="18">
      <c r="A174" s="16"/>
      <c r="B174" s="17"/>
      <c r="C174" s="17"/>
      <c r="D174" s="16"/>
      <c r="E174" s="17"/>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6"/>
      <c r="HP174" s="16"/>
      <c r="HQ174" s="16"/>
      <c r="HR174" s="16"/>
      <c r="HS174" s="16"/>
      <c r="HT174" s="16"/>
      <c r="HU174" s="16"/>
      <c r="HV174" s="16"/>
      <c r="HW174" s="16"/>
      <c r="HX174" s="16"/>
      <c r="HY174" s="16"/>
      <c r="HZ174" s="16"/>
      <c r="IA174" s="16"/>
      <c r="IB174" s="16"/>
      <c r="IC174" s="16"/>
      <c r="ID174" s="16"/>
      <c r="IE174" s="16"/>
      <c r="IF174" s="16"/>
      <c r="IG174" s="16"/>
      <c r="IH174" s="16"/>
      <c r="II174" s="16"/>
      <c r="IJ174" s="16"/>
      <c r="IK174" s="16"/>
      <c r="IL174" s="16"/>
      <c r="IM174" s="16"/>
      <c r="IN174" s="16"/>
      <c r="IO174" s="16"/>
      <c r="IP174" s="16"/>
      <c r="IQ174" s="16"/>
      <c r="IR174" s="16"/>
      <c r="IS174" s="16"/>
      <c r="IT174" s="16"/>
      <c r="IU174" s="16"/>
      <c r="IV174" s="16"/>
      <c r="IW174" s="16"/>
      <c r="IX174" s="16"/>
      <c r="IY174" s="16"/>
      <c r="IZ174" s="16"/>
      <c r="JA174" s="16"/>
      <c r="JB174" s="16"/>
      <c r="JC174" s="16"/>
      <c r="JD174" s="16"/>
      <c r="JE174" s="16"/>
      <c r="JF174" s="16"/>
      <c r="JG174" s="16"/>
      <c r="JH174" s="16"/>
      <c r="JI174" s="16"/>
      <c r="JJ174" s="16"/>
      <c r="JK174" s="16"/>
      <c r="JL174" s="16"/>
      <c r="JM174" s="16"/>
      <c r="JN174" s="16"/>
      <c r="JO174" s="16"/>
      <c r="JP174" s="16"/>
      <c r="JQ174" s="16"/>
      <c r="JR174" s="16"/>
      <c r="JS174" s="16"/>
      <c r="JT174" s="16"/>
      <c r="JU174" s="16"/>
      <c r="JV174" s="16"/>
      <c r="JW174" s="16"/>
      <c r="JX174" s="16"/>
      <c r="JY174" s="16"/>
      <c r="JZ174" s="16"/>
      <c r="KA174" s="16"/>
      <c r="KB174" s="16"/>
      <c r="KC174" s="16"/>
      <c r="KD174" s="16"/>
      <c r="KE174" s="16"/>
      <c r="KF174" s="16"/>
      <c r="KG174" s="16"/>
      <c r="KH174" s="16"/>
      <c r="KI174" s="16"/>
      <c r="KJ174" s="16"/>
      <c r="KK174" s="16"/>
      <c r="KL174" s="16"/>
      <c r="KM174" s="16"/>
      <c r="KN174" s="16"/>
      <c r="KO174" s="16"/>
      <c r="KP174" s="16"/>
      <c r="KQ174" s="16"/>
      <c r="KR174" s="16"/>
      <c r="KS174" s="16"/>
      <c r="KT174" s="16"/>
      <c r="KU174" s="16"/>
      <c r="KV174" s="16"/>
      <c r="KW174" s="16"/>
      <c r="KX174" s="16"/>
      <c r="KY174" s="16"/>
      <c r="KZ174" s="16"/>
      <c r="LA174" s="16"/>
      <c r="LB174" s="16"/>
      <c r="LC174" s="16"/>
      <c r="LD174" s="16"/>
      <c r="LE174" s="16"/>
      <c r="LF174" s="16"/>
      <c r="LG174" s="16"/>
      <c r="LH174" s="16"/>
      <c r="LI174" s="16"/>
      <c r="LJ174" s="16"/>
      <c r="LK174" s="16"/>
      <c r="LL174" s="16"/>
      <c r="LM174" s="16"/>
      <c r="LN174" s="16"/>
      <c r="LO174" s="16"/>
      <c r="LP174" s="16"/>
      <c r="LQ174" s="16"/>
      <c r="LR174" s="16"/>
      <c r="LS174" s="16"/>
      <c r="LT174" s="16"/>
      <c r="LU174" s="16"/>
      <c r="LV174" s="16"/>
      <c r="LW174" s="16"/>
      <c r="LX174" s="16"/>
      <c r="LY174" s="16"/>
      <c r="LZ174" s="16"/>
      <c r="MA174" s="16"/>
      <c r="MB174" s="16"/>
      <c r="MC174" s="16"/>
      <c r="MD174" s="16"/>
      <c r="ME174" s="16"/>
      <c r="MF174" s="16"/>
      <c r="MG174" s="16"/>
      <c r="MH174" s="16"/>
      <c r="MI174" s="16"/>
      <c r="MJ174" s="16"/>
      <c r="MK174" s="16"/>
      <c r="ML174" s="16"/>
      <c r="MM174" s="16"/>
      <c r="MN174" s="16"/>
      <c r="MO174" s="16"/>
      <c r="MP174" s="16"/>
      <c r="MQ174" s="16"/>
      <c r="MR174" s="16"/>
      <c r="MS174" s="16"/>
      <c r="MT174" s="16"/>
      <c r="MU174" s="16"/>
      <c r="MV174" s="16"/>
      <c r="MW174" s="16"/>
      <c r="MX174" s="16"/>
      <c r="MY174" s="16"/>
      <c r="MZ174" s="16"/>
      <c r="NA174" s="16"/>
      <c r="NB174" s="16"/>
      <c r="NC174" s="16"/>
      <c r="ND174" s="16"/>
      <c r="NE174" s="16"/>
      <c r="NF174" s="16"/>
      <c r="NG174" s="16"/>
      <c r="NH174" s="16"/>
      <c r="NI174" s="16"/>
      <c r="NJ174" s="16"/>
      <c r="NK174" s="16"/>
      <c r="NL174" s="16"/>
      <c r="NM174" s="16"/>
      <c r="NN174" s="16"/>
      <c r="NO174" s="16"/>
      <c r="NP174" s="16"/>
      <c r="NQ174" s="16"/>
      <c r="NR174" s="16"/>
      <c r="NS174" s="16"/>
      <c r="NT174" s="16"/>
      <c r="NU174" s="16"/>
      <c r="NV174" s="16"/>
      <c r="NW174" s="16"/>
      <c r="NX174" s="16"/>
      <c r="NY174" s="16"/>
      <c r="NZ174" s="16"/>
      <c r="OA174" s="16"/>
      <c r="OB174" s="16"/>
      <c r="OC174" s="16"/>
      <c r="OD174" s="16"/>
      <c r="OE174" s="16"/>
      <c r="OF174" s="16"/>
      <c r="OG174" s="16"/>
      <c r="OH174" s="16"/>
      <c r="OI174" s="16"/>
      <c r="OJ174" s="16"/>
      <c r="OK174" s="16"/>
      <c r="OL174" s="16"/>
      <c r="OM174" s="16"/>
      <c r="ON174" s="16"/>
      <c r="OO174" s="16"/>
      <c r="OP174" s="16"/>
      <c r="OQ174" s="16"/>
      <c r="OR174" s="16"/>
      <c r="OS174" s="16"/>
      <c r="OT174" s="16"/>
      <c r="OU174" s="16"/>
      <c r="OV174" s="16"/>
      <c r="OW174" s="16"/>
      <c r="OX174" s="16"/>
      <c r="OY174" s="16"/>
      <c r="OZ174" s="16"/>
      <c r="PA174" s="16"/>
    </row>
    <row r="175" spans="1:417" ht="18">
      <c r="A175" s="16"/>
      <c r="B175" s="17"/>
      <c r="C175" s="17"/>
      <c r="D175" s="16"/>
      <c r="E175" s="17"/>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c r="IB175" s="16"/>
      <c r="IC175" s="16"/>
      <c r="ID175" s="16"/>
      <c r="IE175" s="16"/>
      <c r="IF175" s="16"/>
      <c r="IG175" s="16"/>
      <c r="IH175" s="16"/>
      <c r="II175" s="16"/>
      <c r="IJ175" s="16"/>
      <c r="IK175" s="16"/>
      <c r="IL175" s="16"/>
      <c r="IM175" s="16"/>
      <c r="IN175" s="16"/>
      <c r="IO175" s="16"/>
      <c r="IP175" s="16"/>
      <c r="IQ175" s="16"/>
      <c r="IR175" s="16"/>
      <c r="IS175" s="16"/>
      <c r="IT175" s="16"/>
      <c r="IU175" s="16"/>
      <c r="IV175" s="16"/>
      <c r="IW175" s="16"/>
      <c r="IX175" s="16"/>
      <c r="IY175" s="16"/>
      <c r="IZ175" s="16"/>
      <c r="JA175" s="16"/>
      <c r="JB175" s="16"/>
      <c r="JC175" s="16"/>
      <c r="JD175" s="16"/>
      <c r="JE175" s="16"/>
      <c r="JF175" s="16"/>
      <c r="JG175" s="16"/>
      <c r="JH175" s="16"/>
      <c r="JI175" s="16"/>
      <c r="JJ175" s="16"/>
      <c r="JK175" s="16"/>
      <c r="JL175" s="16"/>
      <c r="JM175" s="16"/>
      <c r="JN175" s="16"/>
      <c r="JO175" s="16"/>
      <c r="JP175" s="16"/>
      <c r="JQ175" s="16"/>
      <c r="JR175" s="16"/>
      <c r="JS175" s="16"/>
      <c r="JT175" s="16"/>
      <c r="JU175" s="16"/>
      <c r="JV175" s="16"/>
      <c r="JW175" s="16"/>
      <c r="JX175" s="16"/>
      <c r="JY175" s="16"/>
      <c r="JZ175" s="16"/>
      <c r="KA175" s="16"/>
      <c r="KB175" s="16"/>
      <c r="KC175" s="16"/>
      <c r="KD175" s="16"/>
      <c r="KE175" s="16"/>
      <c r="KF175" s="16"/>
      <c r="KG175" s="16"/>
      <c r="KH175" s="16"/>
      <c r="KI175" s="16"/>
      <c r="KJ175" s="16"/>
      <c r="KK175" s="16"/>
      <c r="KL175" s="16"/>
      <c r="KM175" s="16"/>
      <c r="KN175" s="16"/>
      <c r="KO175" s="16"/>
      <c r="KP175" s="16"/>
      <c r="KQ175" s="16"/>
      <c r="KR175" s="16"/>
      <c r="KS175" s="16"/>
      <c r="KT175" s="16"/>
      <c r="KU175" s="16"/>
      <c r="KV175" s="16"/>
      <c r="KW175" s="16"/>
      <c r="KX175" s="16"/>
      <c r="KY175" s="16"/>
      <c r="KZ175" s="16"/>
      <c r="LA175" s="16"/>
      <c r="LB175" s="16"/>
      <c r="LC175" s="16"/>
      <c r="LD175" s="16"/>
      <c r="LE175" s="16"/>
      <c r="LF175" s="16"/>
      <c r="LG175" s="16"/>
      <c r="LH175" s="16"/>
      <c r="LI175" s="16"/>
      <c r="LJ175" s="16"/>
      <c r="LK175" s="16"/>
      <c r="LL175" s="16"/>
      <c r="LM175" s="16"/>
      <c r="LN175" s="16"/>
      <c r="LO175" s="16"/>
      <c r="LP175" s="16"/>
      <c r="LQ175" s="16"/>
      <c r="LR175" s="16"/>
      <c r="LS175" s="16"/>
      <c r="LT175" s="16"/>
      <c r="LU175" s="16"/>
      <c r="LV175" s="16"/>
      <c r="LW175" s="16"/>
      <c r="LX175" s="16"/>
      <c r="LY175" s="16"/>
      <c r="LZ175" s="16"/>
      <c r="MA175" s="16"/>
      <c r="MB175" s="16"/>
      <c r="MC175" s="16"/>
      <c r="MD175" s="16"/>
      <c r="ME175" s="16"/>
      <c r="MF175" s="16"/>
      <c r="MG175" s="16"/>
      <c r="MH175" s="16"/>
      <c r="MI175" s="16"/>
      <c r="MJ175" s="16"/>
      <c r="MK175" s="16"/>
      <c r="ML175" s="16"/>
      <c r="MM175" s="16"/>
      <c r="MN175" s="16"/>
      <c r="MO175" s="16"/>
      <c r="MP175" s="16"/>
      <c r="MQ175" s="16"/>
      <c r="MR175" s="16"/>
      <c r="MS175" s="16"/>
      <c r="MT175" s="16"/>
      <c r="MU175" s="16"/>
      <c r="MV175" s="16"/>
      <c r="MW175" s="16"/>
      <c r="MX175" s="16"/>
      <c r="MY175" s="16"/>
      <c r="MZ175" s="16"/>
      <c r="NA175" s="16"/>
      <c r="NB175" s="16"/>
      <c r="NC175" s="16"/>
      <c r="ND175" s="16"/>
      <c r="NE175" s="16"/>
      <c r="NF175" s="16"/>
      <c r="NG175" s="16"/>
      <c r="NH175" s="16"/>
      <c r="NI175" s="16"/>
      <c r="NJ175" s="16"/>
      <c r="NK175" s="16"/>
      <c r="NL175" s="16"/>
      <c r="NM175" s="16"/>
      <c r="NN175" s="16"/>
      <c r="NO175" s="16"/>
      <c r="NP175" s="16"/>
      <c r="NQ175" s="16"/>
      <c r="NR175" s="16"/>
      <c r="NS175" s="16"/>
      <c r="NT175" s="16"/>
      <c r="NU175" s="16"/>
      <c r="NV175" s="16"/>
      <c r="NW175" s="16"/>
      <c r="NX175" s="16"/>
      <c r="NY175" s="16"/>
      <c r="NZ175" s="16"/>
      <c r="OA175" s="16"/>
      <c r="OB175" s="16"/>
      <c r="OC175" s="16"/>
      <c r="OD175" s="16"/>
      <c r="OE175" s="16"/>
      <c r="OF175" s="16"/>
      <c r="OG175" s="16"/>
      <c r="OH175" s="16"/>
      <c r="OI175" s="16"/>
      <c r="OJ175" s="16"/>
      <c r="OK175" s="16"/>
      <c r="OL175" s="16"/>
      <c r="OM175" s="16"/>
      <c r="ON175" s="16"/>
      <c r="OO175" s="16"/>
      <c r="OP175" s="16"/>
      <c r="OQ175" s="16"/>
      <c r="OR175" s="16"/>
      <c r="OS175" s="16"/>
      <c r="OT175" s="16"/>
      <c r="OU175" s="16"/>
      <c r="OV175" s="16"/>
      <c r="OW175" s="16"/>
      <c r="OX175" s="16"/>
      <c r="OY175" s="16"/>
      <c r="OZ175" s="16"/>
      <c r="PA175" s="16"/>
    </row>
    <row r="176" spans="1:417" ht="18">
      <c r="A176" s="16"/>
      <c r="B176" s="17"/>
      <c r="C176" s="17"/>
      <c r="D176" s="16"/>
      <c r="E176" s="17"/>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c r="HT176" s="16"/>
      <c r="HU176" s="16"/>
      <c r="HV176" s="16"/>
      <c r="HW176" s="16"/>
      <c r="HX176" s="16"/>
      <c r="HY176" s="16"/>
      <c r="HZ176" s="16"/>
      <c r="IA176" s="16"/>
      <c r="IB176" s="16"/>
      <c r="IC176" s="16"/>
      <c r="ID176" s="16"/>
      <c r="IE176" s="16"/>
      <c r="IF176" s="16"/>
      <c r="IG176" s="16"/>
      <c r="IH176" s="16"/>
      <c r="II176" s="16"/>
      <c r="IJ176" s="16"/>
      <c r="IK176" s="16"/>
      <c r="IL176" s="16"/>
      <c r="IM176" s="16"/>
      <c r="IN176" s="16"/>
      <c r="IO176" s="16"/>
      <c r="IP176" s="16"/>
      <c r="IQ176" s="16"/>
      <c r="IR176" s="16"/>
      <c r="IS176" s="16"/>
      <c r="IT176" s="16"/>
      <c r="IU176" s="16"/>
      <c r="IV176" s="16"/>
      <c r="IW176" s="16"/>
      <c r="IX176" s="16"/>
      <c r="IY176" s="16"/>
      <c r="IZ176" s="16"/>
      <c r="JA176" s="16"/>
      <c r="JB176" s="16"/>
      <c r="JC176" s="16"/>
      <c r="JD176" s="16"/>
      <c r="JE176" s="16"/>
      <c r="JF176" s="16"/>
      <c r="JG176" s="16"/>
      <c r="JH176" s="16"/>
      <c r="JI176" s="16"/>
      <c r="JJ176" s="16"/>
      <c r="JK176" s="16"/>
      <c r="JL176" s="16"/>
      <c r="JM176" s="16"/>
      <c r="JN176" s="16"/>
      <c r="JO176" s="16"/>
      <c r="JP176" s="16"/>
      <c r="JQ176" s="16"/>
      <c r="JR176" s="16"/>
      <c r="JS176" s="16"/>
      <c r="JT176" s="16"/>
      <c r="JU176" s="16"/>
      <c r="JV176" s="16"/>
      <c r="JW176" s="16"/>
      <c r="JX176" s="16"/>
      <c r="JY176" s="16"/>
      <c r="JZ176" s="16"/>
      <c r="KA176" s="16"/>
      <c r="KB176" s="16"/>
      <c r="KC176" s="16"/>
      <c r="KD176" s="16"/>
      <c r="KE176" s="16"/>
      <c r="KF176" s="16"/>
      <c r="KG176" s="16"/>
      <c r="KH176" s="16"/>
      <c r="KI176" s="16"/>
      <c r="KJ176" s="16"/>
      <c r="KK176" s="16"/>
      <c r="KL176" s="16"/>
      <c r="KM176" s="16"/>
      <c r="KN176" s="16"/>
      <c r="KO176" s="16"/>
      <c r="KP176" s="16"/>
      <c r="KQ176" s="16"/>
      <c r="KR176" s="16"/>
      <c r="KS176" s="16"/>
      <c r="KT176" s="16"/>
      <c r="KU176" s="16"/>
      <c r="KV176" s="16"/>
      <c r="KW176" s="16"/>
      <c r="KX176" s="16"/>
      <c r="KY176" s="16"/>
      <c r="KZ176" s="16"/>
      <c r="LA176" s="16"/>
      <c r="LB176" s="16"/>
      <c r="LC176" s="16"/>
      <c r="LD176" s="16"/>
      <c r="LE176" s="16"/>
      <c r="LF176" s="16"/>
      <c r="LG176" s="16"/>
      <c r="LH176" s="16"/>
      <c r="LI176" s="16"/>
      <c r="LJ176" s="16"/>
      <c r="LK176" s="16"/>
      <c r="LL176" s="16"/>
      <c r="LM176" s="16"/>
      <c r="LN176" s="16"/>
      <c r="LO176" s="16"/>
      <c r="LP176" s="16"/>
      <c r="LQ176" s="16"/>
      <c r="LR176" s="16"/>
      <c r="LS176" s="16"/>
      <c r="LT176" s="16"/>
      <c r="LU176" s="16"/>
      <c r="LV176" s="16"/>
      <c r="LW176" s="16"/>
      <c r="LX176" s="16"/>
      <c r="LY176" s="16"/>
      <c r="LZ176" s="16"/>
      <c r="MA176" s="16"/>
      <c r="MB176" s="16"/>
      <c r="MC176" s="16"/>
      <c r="MD176" s="16"/>
      <c r="ME176" s="16"/>
      <c r="MF176" s="16"/>
      <c r="MG176" s="16"/>
      <c r="MH176" s="16"/>
      <c r="MI176" s="16"/>
      <c r="MJ176" s="16"/>
      <c r="MK176" s="16"/>
      <c r="ML176" s="16"/>
      <c r="MM176" s="16"/>
      <c r="MN176" s="16"/>
      <c r="MO176" s="16"/>
      <c r="MP176" s="16"/>
      <c r="MQ176" s="16"/>
      <c r="MR176" s="16"/>
      <c r="MS176" s="16"/>
      <c r="MT176" s="16"/>
      <c r="MU176" s="16"/>
      <c r="MV176" s="16"/>
      <c r="MW176" s="16"/>
      <c r="MX176" s="16"/>
      <c r="MY176" s="16"/>
      <c r="MZ176" s="16"/>
      <c r="NA176" s="16"/>
      <c r="NB176" s="16"/>
      <c r="NC176" s="16"/>
      <c r="ND176" s="16"/>
      <c r="NE176" s="16"/>
      <c r="NF176" s="16"/>
      <c r="NG176" s="16"/>
      <c r="NH176" s="16"/>
      <c r="NI176" s="16"/>
      <c r="NJ176" s="16"/>
      <c r="NK176" s="16"/>
      <c r="NL176" s="16"/>
      <c r="NM176" s="16"/>
      <c r="NN176" s="16"/>
      <c r="NO176" s="16"/>
      <c r="NP176" s="16"/>
      <c r="NQ176" s="16"/>
      <c r="NR176" s="16"/>
      <c r="NS176" s="16"/>
      <c r="NT176" s="16"/>
      <c r="NU176" s="16"/>
      <c r="NV176" s="16"/>
      <c r="NW176" s="16"/>
      <c r="NX176" s="16"/>
      <c r="NY176" s="16"/>
      <c r="NZ176" s="16"/>
      <c r="OA176" s="16"/>
      <c r="OB176" s="16"/>
      <c r="OC176" s="16"/>
      <c r="OD176" s="16"/>
      <c r="OE176" s="16"/>
      <c r="OF176" s="16"/>
      <c r="OG176" s="16"/>
      <c r="OH176" s="16"/>
      <c r="OI176" s="16"/>
      <c r="OJ176" s="16"/>
      <c r="OK176" s="16"/>
      <c r="OL176" s="16"/>
      <c r="OM176" s="16"/>
      <c r="ON176" s="16"/>
      <c r="OO176" s="16"/>
      <c r="OP176" s="16"/>
      <c r="OQ176" s="16"/>
      <c r="OR176" s="16"/>
      <c r="OS176" s="16"/>
      <c r="OT176" s="16"/>
      <c r="OU176" s="16"/>
      <c r="OV176" s="16"/>
      <c r="OW176" s="16"/>
      <c r="OX176" s="16"/>
      <c r="OY176" s="16"/>
      <c r="OZ176" s="16"/>
      <c r="PA176" s="16"/>
    </row>
    <row r="177" spans="1:417" ht="18">
      <c r="A177" s="16"/>
      <c r="B177" s="17"/>
      <c r="C177" s="17"/>
      <c r="D177" s="16"/>
      <c r="E177" s="17"/>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c r="HT177" s="16"/>
      <c r="HU177" s="16"/>
      <c r="HV177" s="16"/>
      <c r="HW177" s="16"/>
      <c r="HX177" s="16"/>
      <c r="HY177" s="16"/>
      <c r="HZ177" s="16"/>
      <c r="IA177" s="16"/>
      <c r="IB177" s="16"/>
      <c r="IC177" s="16"/>
      <c r="ID177" s="16"/>
      <c r="IE177" s="16"/>
      <c r="IF177" s="16"/>
      <c r="IG177" s="16"/>
      <c r="IH177" s="16"/>
      <c r="II177" s="16"/>
      <c r="IJ177" s="16"/>
      <c r="IK177" s="16"/>
      <c r="IL177" s="16"/>
      <c r="IM177" s="16"/>
      <c r="IN177" s="16"/>
      <c r="IO177" s="16"/>
      <c r="IP177" s="16"/>
      <c r="IQ177" s="16"/>
      <c r="IR177" s="16"/>
      <c r="IS177" s="16"/>
      <c r="IT177" s="16"/>
      <c r="IU177" s="16"/>
      <c r="IV177" s="16"/>
      <c r="IW177" s="16"/>
      <c r="IX177" s="16"/>
      <c r="IY177" s="16"/>
      <c r="IZ177" s="16"/>
      <c r="JA177" s="16"/>
      <c r="JB177" s="16"/>
      <c r="JC177" s="16"/>
      <c r="JD177" s="16"/>
      <c r="JE177" s="16"/>
      <c r="JF177" s="16"/>
      <c r="JG177" s="16"/>
      <c r="JH177" s="16"/>
      <c r="JI177" s="16"/>
      <c r="JJ177" s="16"/>
      <c r="JK177" s="16"/>
      <c r="JL177" s="16"/>
      <c r="JM177" s="16"/>
      <c r="JN177" s="16"/>
      <c r="JO177" s="16"/>
      <c r="JP177" s="16"/>
      <c r="JQ177" s="16"/>
      <c r="JR177" s="16"/>
      <c r="JS177" s="16"/>
      <c r="JT177" s="16"/>
      <c r="JU177" s="16"/>
      <c r="JV177" s="16"/>
      <c r="JW177" s="16"/>
      <c r="JX177" s="16"/>
      <c r="JY177" s="16"/>
      <c r="JZ177" s="16"/>
      <c r="KA177" s="16"/>
      <c r="KB177" s="16"/>
      <c r="KC177" s="16"/>
      <c r="KD177" s="16"/>
      <c r="KE177" s="16"/>
      <c r="KF177" s="16"/>
      <c r="KG177" s="16"/>
      <c r="KH177" s="16"/>
      <c r="KI177" s="16"/>
      <c r="KJ177" s="16"/>
      <c r="KK177" s="16"/>
      <c r="KL177" s="16"/>
      <c r="KM177" s="16"/>
      <c r="KN177" s="16"/>
      <c r="KO177" s="16"/>
      <c r="KP177" s="16"/>
      <c r="KQ177" s="16"/>
      <c r="KR177" s="16"/>
      <c r="KS177" s="16"/>
      <c r="KT177" s="16"/>
      <c r="KU177" s="16"/>
      <c r="KV177" s="16"/>
      <c r="KW177" s="16"/>
      <c r="KX177" s="16"/>
      <c r="KY177" s="16"/>
      <c r="KZ177" s="16"/>
      <c r="LA177" s="16"/>
      <c r="LB177" s="16"/>
      <c r="LC177" s="16"/>
      <c r="LD177" s="16"/>
      <c r="LE177" s="16"/>
      <c r="LF177" s="16"/>
      <c r="LG177" s="16"/>
      <c r="LH177" s="16"/>
      <c r="LI177" s="16"/>
      <c r="LJ177" s="16"/>
      <c r="LK177" s="16"/>
      <c r="LL177" s="16"/>
      <c r="LM177" s="16"/>
      <c r="LN177" s="16"/>
      <c r="LO177" s="16"/>
      <c r="LP177" s="16"/>
      <c r="LQ177" s="16"/>
      <c r="LR177" s="16"/>
      <c r="LS177" s="16"/>
      <c r="LT177" s="16"/>
      <c r="LU177" s="16"/>
      <c r="LV177" s="16"/>
      <c r="LW177" s="16"/>
      <c r="LX177" s="16"/>
      <c r="LY177" s="16"/>
      <c r="LZ177" s="16"/>
      <c r="MA177" s="16"/>
      <c r="MB177" s="16"/>
      <c r="MC177" s="16"/>
      <c r="MD177" s="16"/>
      <c r="ME177" s="16"/>
      <c r="MF177" s="16"/>
      <c r="MG177" s="16"/>
      <c r="MH177" s="16"/>
      <c r="MI177" s="16"/>
      <c r="MJ177" s="16"/>
      <c r="MK177" s="16"/>
      <c r="ML177" s="16"/>
      <c r="MM177" s="16"/>
      <c r="MN177" s="16"/>
      <c r="MO177" s="16"/>
      <c r="MP177" s="16"/>
      <c r="MQ177" s="16"/>
      <c r="MR177" s="16"/>
      <c r="MS177" s="16"/>
      <c r="MT177" s="16"/>
      <c r="MU177" s="16"/>
      <c r="MV177" s="16"/>
      <c r="MW177" s="16"/>
      <c r="MX177" s="16"/>
      <c r="MY177" s="16"/>
      <c r="MZ177" s="16"/>
      <c r="NA177" s="16"/>
      <c r="NB177" s="16"/>
      <c r="NC177" s="16"/>
      <c r="ND177" s="16"/>
      <c r="NE177" s="16"/>
      <c r="NF177" s="16"/>
      <c r="NG177" s="16"/>
      <c r="NH177" s="16"/>
      <c r="NI177" s="16"/>
      <c r="NJ177" s="16"/>
      <c r="NK177" s="16"/>
      <c r="NL177" s="16"/>
      <c r="NM177" s="16"/>
      <c r="NN177" s="16"/>
      <c r="NO177" s="16"/>
      <c r="NP177" s="16"/>
      <c r="NQ177" s="16"/>
      <c r="NR177" s="16"/>
      <c r="NS177" s="16"/>
      <c r="NT177" s="16"/>
      <c r="NU177" s="16"/>
      <c r="NV177" s="16"/>
      <c r="NW177" s="16"/>
      <c r="NX177" s="16"/>
      <c r="NY177" s="16"/>
      <c r="NZ177" s="16"/>
      <c r="OA177" s="16"/>
      <c r="OB177" s="16"/>
      <c r="OC177" s="16"/>
      <c r="OD177" s="16"/>
      <c r="OE177" s="16"/>
      <c r="OF177" s="16"/>
      <c r="OG177" s="16"/>
      <c r="OH177" s="16"/>
      <c r="OI177" s="16"/>
      <c r="OJ177" s="16"/>
      <c r="OK177" s="16"/>
      <c r="OL177" s="16"/>
      <c r="OM177" s="16"/>
      <c r="ON177" s="16"/>
      <c r="OO177" s="16"/>
      <c r="OP177" s="16"/>
      <c r="OQ177" s="16"/>
      <c r="OR177" s="16"/>
      <c r="OS177" s="16"/>
      <c r="OT177" s="16"/>
      <c r="OU177" s="16"/>
      <c r="OV177" s="16"/>
      <c r="OW177" s="16"/>
      <c r="OX177" s="16"/>
      <c r="OY177" s="16"/>
      <c r="OZ177" s="16"/>
      <c r="PA177" s="16"/>
    </row>
    <row r="178" spans="1:417" ht="18">
      <c r="A178" s="16"/>
      <c r="B178" s="17"/>
      <c r="C178" s="17"/>
      <c r="D178" s="16"/>
      <c r="E178" s="17"/>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c r="HT178" s="16"/>
      <c r="HU178" s="16"/>
      <c r="HV178" s="16"/>
      <c r="HW178" s="16"/>
      <c r="HX178" s="16"/>
      <c r="HY178" s="16"/>
      <c r="HZ178" s="16"/>
      <c r="IA178" s="16"/>
      <c r="IB178" s="16"/>
      <c r="IC178" s="16"/>
      <c r="ID178" s="16"/>
      <c r="IE178" s="16"/>
      <c r="IF178" s="16"/>
      <c r="IG178" s="16"/>
      <c r="IH178" s="16"/>
      <c r="II178" s="16"/>
      <c r="IJ178" s="16"/>
      <c r="IK178" s="16"/>
      <c r="IL178" s="16"/>
      <c r="IM178" s="16"/>
      <c r="IN178" s="16"/>
      <c r="IO178" s="16"/>
      <c r="IP178" s="16"/>
      <c r="IQ178" s="16"/>
      <c r="IR178" s="16"/>
      <c r="IS178" s="16"/>
      <c r="IT178" s="16"/>
      <c r="IU178" s="16"/>
      <c r="IV178" s="16"/>
      <c r="IW178" s="16"/>
      <c r="IX178" s="16"/>
      <c r="IY178" s="16"/>
      <c r="IZ178" s="16"/>
      <c r="JA178" s="16"/>
      <c r="JB178" s="16"/>
      <c r="JC178" s="16"/>
      <c r="JD178" s="16"/>
      <c r="JE178" s="16"/>
      <c r="JF178" s="16"/>
      <c r="JG178" s="16"/>
      <c r="JH178" s="16"/>
      <c r="JI178" s="16"/>
      <c r="JJ178" s="16"/>
      <c r="JK178" s="16"/>
      <c r="JL178" s="16"/>
      <c r="JM178" s="16"/>
      <c r="JN178" s="16"/>
      <c r="JO178" s="16"/>
      <c r="JP178" s="16"/>
      <c r="JQ178" s="16"/>
      <c r="JR178" s="16"/>
      <c r="JS178" s="16"/>
      <c r="JT178" s="16"/>
      <c r="JU178" s="16"/>
      <c r="JV178" s="16"/>
      <c r="JW178" s="16"/>
      <c r="JX178" s="16"/>
      <c r="JY178" s="16"/>
      <c r="JZ178" s="16"/>
      <c r="KA178" s="16"/>
      <c r="KB178" s="16"/>
      <c r="KC178" s="16"/>
      <c r="KD178" s="16"/>
      <c r="KE178" s="16"/>
      <c r="KF178" s="16"/>
      <c r="KG178" s="16"/>
      <c r="KH178" s="16"/>
      <c r="KI178" s="16"/>
      <c r="KJ178" s="16"/>
      <c r="KK178" s="16"/>
      <c r="KL178" s="16"/>
      <c r="KM178" s="16"/>
      <c r="KN178" s="16"/>
      <c r="KO178" s="16"/>
      <c r="KP178" s="16"/>
      <c r="KQ178" s="16"/>
      <c r="KR178" s="16"/>
      <c r="KS178" s="16"/>
      <c r="KT178" s="16"/>
      <c r="KU178" s="16"/>
      <c r="KV178" s="16"/>
      <c r="KW178" s="16"/>
      <c r="KX178" s="16"/>
      <c r="KY178" s="16"/>
      <c r="KZ178" s="16"/>
      <c r="LA178" s="16"/>
      <c r="LB178" s="16"/>
      <c r="LC178" s="16"/>
      <c r="LD178" s="16"/>
      <c r="LE178" s="16"/>
      <c r="LF178" s="16"/>
      <c r="LG178" s="16"/>
      <c r="LH178" s="16"/>
      <c r="LI178" s="16"/>
      <c r="LJ178" s="16"/>
      <c r="LK178" s="16"/>
      <c r="LL178" s="16"/>
      <c r="LM178" s="16"/>
      <c r="LN178" s="16"/>
      <c r="LO178" s="16"/>
      <c r="LP178" s="16"/>
      <c r="LQ178" s="16"/>
      <c r="LR178" s="16"/>
      <c r="LS178" s="16"/>
      <c r="LT178" s="16"/>
      <c r="LU178" s="16"/>
      <c r="LV178" s="16"/>
      <c r="LW178" s="16"/>
      <c r="LX178" s="16"/>
      <c r="LY178" s="16"/>
      <c r="LZ178" s="16"/>
      <c r="MA178" s="16"/>
      <c r="MB178" s="16"/>
      <c r="MC178" s="16"/>
      <c r="MD178" s="16"/>
      <c r="ME178" s="16"/>
      <c r="MF178" s="16"/>
      <c r="MG178" s="16"/>
      <c r="MH178" s="16"/>
      <c r="MI178" s="16"/>
      <c r="MJ178" s="16"/>
      <c r="MK178" s="16"/>
      <c r="ML178" s="16"/>
      <c r="MM178" s="16"/>
      <c r="MN178" s="16"/>
      <c r="MO178" s="16"/>
      <c r="MP178" s="16"/>
      <c r="MQ178" s="16"/>
      <c r="MR178" s="16"/>
      <c r="MS178" s="16"/>
      <c r="MT178" s="16"/>
      <c r="MU178" s="16"/>
      <c r="MV178" s="16"/>
      <c r="MW178" s="16"/>
      <c r="MX178" s="16"/>
      <c r="MY178" s="16"/>
      <c r="MZ178" s="16"/>
      <c r="NA178" s="16"/>
      <c r="NB178" s="16"/>
      <c r="NC178" s="16"/>
      <c r="ND178" s="16"/>
      <c r="NE178" s="16"/>
      <c r="NF178" s="16"/>
      <c r="NG178" s="16"/>
      <c r="NH178" s="16"/>
      <c r="NI178" s="16"/>
      <c r="NJ178" s="16"/>
      <c r="NK178" s="16"/>
      <c r="NL178" s="16"/>
      <c r="NM178" s="16"/>
      <c r="NN178" s="16"/>
      <c r="NO178" s="16"/>
      <c r="NP178" s="16"/>
      <c r="NQ178" s="16"/>
      <c r="NR178" s="16"/>
      <c r="NS178" s="16"/>
      <c r="NT178" s="16"/>
      <c r="NU178" s="16"/>
      <c r="NV178" s="16"/>
      <c r="NW178" s="16"/>
      <c r="NX178" s="16"/>
      <c r="NY178" s="16"/>
      <c r="NZ178" s="16"/>
      <c r="OA178" s="16"/>
      <c r="OB178" s="16"/>
      <c r="OC178" s="16"/>
      <c r="OD178" s="16"/>
      <c r="OE178" s="16"/>
      <c r="OF178" s="16"/>
      <c r="OG178" s="16"/>
      <c r="OH178" s="16"/>
      <c r="OI178" s="16"/>
      <c r="OJ178" s="16"/>
      <c r="OK178" s="16"/>
      <c r="OL178" s="16"/>
      <c r="OM178" s="16"/>
      <c r="ON178" s="16"/>
      <c r="OO178" s="16"/>
      <c r="OP178" s="16"/>
      <c r="OQ178" s="16"/>
      <c r="OR178" s="16"/>
      <c r="OS178" s="16"/>
      <c r="OT178" s="16"/>
      <c r="OU178" s="16"/>
      <c r="OV178" s="16"/>
      <c r="OW178" s="16"/>
      <c r="OX178" s="16"/>
      <c r="OY178" s="16"/>
      <c r="OZ178" s="16"/>
      <c r="PA178" s="16"/>
    </row>
    <row r="179" spans="1:417" ht="18">
      <c r="A179" s="16"/>
      <c r="B179" s="17"/>
      <c r="C179" s="17"/>
      <c r="D179" s="16"/>
      <c r="E179" s="17"/>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16"/>
      <c r="HM179" s="16"/>
      <c r="HN179" s="16"/>
      <c r="HO179" s="16"/>
      <c r="HP179" s="16"/>
      <c r="HQ179" s="16"/>
      <c r="HR179" s="16"/>
      <c r="HS179" s="16"/>
      <c r="HT179" s="16"/>
      <c r="HU179" s="16"/>
      <c r="HV179" s="16"/>
      <c r="HW179" s="16"/>
      <c r="HX179" s="16"/>
      <c r="HY179" s="16"/>
      <c r="HZ179" s="16"/>
      <c r="IA179" s="16"/>
      <c r="IB179" s="16"/>
      <c r="IC179" s="16"/>
      <c r="ID179" s="16"/>
      <c r="IE179" s="16"/>
      <c r="IF179" s="16"/>
      <c r="IG179" s="16"/>
      <c r="IH179" s="16"/>
      <c r="II179" s="16"/>
      <c r="IJ179" s="16"/>
      <c r="IK179" s="16"/>
      <c r="IL179" s="16"/>
      <c r="IM179" s="16"/>
      <c r="IN179" s="16"/>
      <c r="IO179" s="16"/>
      <c r="IP179" s="16"/>
      <c r="IQ179" s="16"/>
      <c r="IR179" s="16"/>
      <c r="IS179" s="16"/>
      <c r="IT179" s="16"/>
      <c r="IU179" s="16"/>
      <c r="IV179" s="16"/>
      <c r="IW179" s="16"/>
      <c r="IX179" s="16"/>
      <c r="IY179" s="16"/>
      <c r="IZ179" s="16"/>
      <c r="JA179" s="16"/>
      <c r="JB179" s="16"/>
      <c r="JC179" s="16"/>
      <c r="JD179" s="16"/>
      <c r="JE179" s="16"/>
      <c r="JF179" s="16"/>
      <c r="JG179" s="16"/>
      <c r="JH179" s="16"/>
      <c r="JI179" s="16"/>
      <c r="JJ179" s="16"/>
      <c r="JK179" s="16"/>
      <c r="JL179" s="16"/>
      <c r="JM179" s="16"/>
      <c r="JN179" s="16"/>
      <c r="JO179" s="16"/>
      <c r="JP179" s="16"/>
      <c r="JQ179" s="16"/>
      <c r="JR179" s="16"/>
      <c r="JS179" s="16"/>
      <c r="JT179" s="16"/>
      <c r="JU179" s="16"/>
      <c r="JV179" s="16"/>
      <c r="JW179" s="16"/>
      <c r="JX179" s="16"/>
      <c r="JY179" s="16"/>
      <c r="JZ179" s="16"/>
      <c r="KA179" s="16"/>
      <c r="KB179" s="16"/>
      <c r="KC179" s="16"/>
      <c r="KD179" s="16"/>
      <c r="KE179" s="16"/>
      <c r="KF179" s="16"/>
      <c r="KG179" s="16"/>
      <c r="KH179" s="16"/>
      <c r="KI179" s="16"/>
      <c r="KJ179" s="16"/>
      <c r="KK179" s="16"/>
      <c r="KL179" s="16"/>
      <c r="KM179" s="16"/>
      <c r="KN179" s="16"/>
      <c r="KO179" s="16"/>
      <c r="KP179" s="16"/>
      <c r="KQ179" s="16"/>
      <c r="KR179" s="16"/>
      <c r="KS179" s="16"/>
      <c r="KT179" s="16"/>
      <c r="KU179" s="16"/>
      <c r="KV179" s="16"/>
      <c r="KW179" s="16"/>
      <c r="KX179" s="16"/>
      <c r="KY179" s="16"/>
      <c r="KZ179" s="16"/>
      <c r="LA179" s="16"/>
      <c r="LB179" s="16"/>
      <c r="LC179" s="16"/>
      <c r="LD179" s="16"/>
      <c r="LE179" s="16"/>
      <c r="LF179" s="16"/>
      <c r="LG179" s="16"/>
      <c r="LH179" s="16"/>
      <c r="LI179" s="16"/>
      <c r="LJ179" s="16"/>
      <c r="LK179" s="16"/>
      <c r="LL179" s="16"/>
      <c r="LM179" s="16"/>
      <c r="LN179" s="16"/>
      <c r="LO179" s="16"/>
      <c r="LP179" s="16"/>
      <c r="LQ179" s="16"/>
      <c r="LR179" s="16"/>
      <c r="LS179" s="16"/>
      <c r="LT179" s="16"/>
      <c r="LU179" s="16"/>
      <c r="LV179" s="16"/>
      <c r="LW179" s="16"/>
      <c r="LX179" s="16"/>
      <c r="LY179" s="16"/>
      <c r="LZ179" s="16"/>
      <c r="MA179" s="16"/>
      <c r="MB179" s="16"/>
      <c r="MC179" s="16"/>
      <c r="MD179" s="16"/>
      <c r="ME179" s="16"/>
      <c r="MF179" s="16"/>
      <c r="MG179" s="16"/>
      <c r="MH179" s="16"/>
      <c r="MI179" s="16"/>
      <c r="MJ179" s="16"/>
      <c r="MK179" s="16"/>
      <c r="ML179" s="16"/>
      <c r="MM179" s="16"/>
      <c r="MN179" s="16"/>
      <c r="MO179" s="16"/>
      <c r="MP179" s="16"/>
      <c r="MQ179" s="16"/>
      <c r="MR179" s="16"/>
      <c r="MS179" s="16"/>
      <c r="MT179" s="16"/>
      <c r="MU179" s="16"/>
      <c r="MV179" s="16"/>
      <c r="MW179" s="16"/>
      <c r="MX179" s="16"/>
      <c r="MY179" s="16"/>
      <c r="MZ179" s="16"/>
      <c r="NA179" s="16"/>
      <c r="NB179" s="16"/>
      <c r="NC179" s="16"/>
      <c r="ND179" s="16"/>
      <c r="NE179" s="16"/>
      <c r="NF179" s="16"/>
      <c r="NG179" s="16"/>
      <c r="NH179" s="16"/>
      <c r="NI179" s="16"/>
      <c r="NJ179" s="16"/>
      <c r="NK179" s="16"/>
      <c r="NL179" s="16"/>
      <c r="NM179" s="16"/>
      <c r="NN179" s="16"/>
      <c r="NO179" s="16"/>
      <c r="NP179" s="16"/>
      <c r="NQ179" s="16"/>
      <c r="NR179" s="16"/>
      <c r="NS179" s="16"/>
      <c r="NT179" s="16"/>
      <c r="NU179" s="16"/>
      <c r="NV179" s="16"/>
      <c r="NW179" s="16"/>
      <c r="NX179" s="16"/>
      <c r="NY179" s="16"/>
      <c r="NZ179" s="16"/>
      <c r="OA179" s="16"/>
      <c r="OB179" s="16"/>
      <c r="OC179" s="16"/>
      <c r="OD179" s="16"/>
      <c r="OE179" s="16"/>
      <c r="OF179" s="16"/>
      <c r="OG179" s="16"/>
      <c r="OH179" s="16"/>
      <c r="OI179" s="16"/>
      <c r="OJ179" s="16"/>
      <c r="OK179" s="16"/>
      <c r="OL179" s="16"/>
      <c r="OM179" s="16"/>
      <c r="ON179" s="16"/>
      <c r="OO179" s="16"/>
      <c r="OP179" s="16"/>
      <c r="OQ179" s="16"/>
      <c r="OR179" s="16"/>
      <c r="OS179" s="16"/>
      <c r="OT179" s="16"/>
      <c r="OU179" s="16"/>
      <c r="OV179" s="16"/>
      <c r="OW179" s="16"/>
      <c r="OX179" s="16"/>
      <c r="OY179" s="16"/>
      <c r="OZ179" s="16"/>
      <c r="PA179" s="16"/>
    </row>
    <row r="180" spans="1:417" ht="18">
      <c r="A180" s="16"/>
      <c r="B180" s="17"/>
      <c r="C180" s="17"/>
      <c r="D180" s="16"/>
      <c r="E180" s="17"/>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c r="HT180" s="16"/>
      <c r="HU180" s="16"/>
      <c r="HV180" s="16"/>
      <c r="HW180" s="16"/>
      <c r="HX180" s="16"/>
      <c r="HY180" s="16"/>
      <c r="HZ180" s="16"/>
      <c r="IA180" s="16"/>
      <c r="IB180" s="16"/>
      <c r="IC180" s="16"/>
      <c r="ID180" s="16"/>
      <c r="IE180" s="16"/>
      <c r="IF180" s="16"/>
      <c r="IG180" s="16"/>
      <c r="IH180" s="16"/>
      <c r="II180" s="16"/>
      <c r="IJ180" s="16"/>
      <c r="IK180" s="16"/>
      <c r="IL180" s="16"/>
      <c r="IM180" s="16"/>
      <c r="IN180" s="16"/>
      <c r="IO180" s="16"/>
      <c r="IP180" s="16"/>
      <c r="IQ180" s="16"/>
      <c r="IR180" s="16"/>
      <c r="IS180" s="16"/>
      <c r="IT180" s="16"/>
      <c r="IU180" s="16"/>
      <c r="IV180" s="16"/>
      <c r="IW180" s="16"/>
      <c r="IX180" s="16"/>
      <c r="IY180" s="16"/>
      <c r="IZ180" s="16"/>
      <c r="JA180" s="16"/>
      <c r="JB180" s="16"/>
      <c r="JC180" s="16"/>
      <c r="JD180" s="16"/>
      <c r="JE180" s="16"/>
      <c r="JF180" s="16"/>
      <c r="JG180" s="16"/>
      <c r="JH180" s="16"/>
      <c r="JI180" s="16"/>
      <c r="JJ180" s="16"/>
      <c r="JK180" s="16"/>
      <c r="JL180" s="16"/>
      <c r="JM180" s="16"/>
      <c r="JN180" s="16"/>
      <c r="JO180" s="16"/>
      <c r="JP180" s="16"/>
      <c r="JQ180" s="16"/>
      <c r="JR180" s="16"/>
      <c r="JS180" s="16"/>
      <c r="JT180" s="16"/>
      <c r="JU180" s="16"/>
      <c r="JV180" s="16"/>
      <c r="JW180" s="16"/>
      <c r="JX180" s="16"/>
      <c r="JY180" s="16"/>
      <c r="JZ180" s="16"/>
      <c r="KA180" s="16"/>
      <c r="KB180" s="16"/>
      <c r="KC180" s="16"/>
      <c r="KD180" s="16"/>
      <c r="KE180" s="16"/>
      <c r="KF180" s="16"/>
      <c r="KG180" s="16"/>
      <c r="KH180" s="16"/>
      <c r="KI180" s="16"/>
      <c r="KJ180" s="16"/>
      <c r="KK180" s="16"/>
      <c r="KL180" s="16"/>
      <c r="KM180" s="16"/>
      <c r="KN180" s="16"/>
      <c r="KO180" s="16"/>
      <c r="KP180" s="16"/>
      <c r="KQ180" s="16"/>
      <c r="KR180" s="16"/>
      <c r="KS180" s="16"/>
      <c r="KT180" s="16"/>
      <c r="KU180" s="16"/>
      <c r="KV180" s="16"/>
      <c r="KW180" s="16"/>
      <c r="KX180" s="16"/>
      <c r="KY180" s="16"/>
      <c r="KZ180" s="16"/>
      <c r="LA180" s="16"/>
      <c r="LB180" s="16"/>
      <c r="LC180" s="16"/>
      <c r="LD180" s="16"/>
      <c r="LE180" s="16"/>
      <c r="LF180" s="16"/>
      <c r="LG180" s="16"/>
      <c r="LH180" s="16"/>
      <c r="LI180" s="16"/>
      <c r="LJ180" s="16"/>
      <c r="LK180" s="16"/>
      <c r="LL180" s="16"/>
      <c r="LM180" s="16"/>
      <c r="LN180" s="16"/>
      <c r="LO180" s="16"/>
      <c r="LP180" s="16"/>
      <c r="LQ180" s="16"/>
      <c r="LR180" s="16"/>
      <c r="LS180" s="16"/>
      <c r="LT180" s="16"/>
      <c r="LU180" s="16"/>
      <c r="LV180" s="16"/>
      <c r="LW180" s="16"/>
      <c r="LX180" s="16"/>
      <c r="LY180" s="16"/>
      <c r="LZ180" s="16"/>
      <c r="MA180" s="16"/>
      <c r="MB180" s="16"/>
      <c r="MC180" s="16"/>
      <c r="MD180" s="16"/>
      <c r="ME180" s="16"/>
      <c r="MF180" s="16"/>
      <c r="MG180" s="16"/>
      <c r="MH180" s="16"/>
      <c r="MI180" s="16"/>
      <c r="MJ180" s="16"/>
      <c r="MK180" s="16"/>
      <c r="ML180" s="16"/>
      <c r="MM180" s="16"/>
      <c r="MN180" s="16"/>
      <c r="MO180" s="16"/>
      <c r="MP180" s="16"/>
      <c r="MQ180" s="16"/>
      <c r="MR180" s="16"/>
      <c r="MS180" s="16"/>
      <c r="MT180" s="16"/>
      <c r="MU180" s="16"/>
      <c r="MV180" s="16"/>
      <c r="MW180" s="16"/>
      <c r="MX180" s="16"/>
      <c r="MY180" s="16"/>
      <c r="MZ180" s="16"/>
      <c r="NA180" s="16"/>
      <c r="NB180" s="16"/>
      <c r="NC180" s="16"/>
      <c r="ND180" s="16"/>
      <c r="NE180" s="16"/>
      <c r="NF180" s="16"/>
      <c r="NG180" s="16"/>
      <c r="NH180" s="16"/>
      <c r="NI180" s="16"/>
      <c r="NJ180" s="16"/>
      <c r="NK180" s="16"/>
      <c r="NL180" s="16"/>
      <c r="NM180" s="16"/>
      <c r="NN180" s="16"/>
      <c r="NO180" s="16"/>
      <c r="NP180" s="16"/>
      <c r="NQ180" s="16"/>
      <c r="NR180" s="16"/>
      <c r="NS180" s="16"/>
      <c r="NT180" s="16"/>
      <c r="NU180" s="16"/>
      <c r="NV180" s="16"/>
      <c r="NW180" s="16"/>
      <c r="NX180" s="16"/>
      <c r="NY180" s="16"/>
      <c r="NZ180" s="16"/>
      <c r="OA180" s="16"/>
      <c r="OB180" s="16"/>
      <c r="OC180" s="16"/>
      <c r="OD180" s="16"/>
      <c r="OE180" s="16"/>
      <c r="OF180" s="16"/>
      <c r="OG180" s="16"/>
      <c r="OH180" s="16"/>
      <c r="OI180" s="16"/>
      <c r="OJ180" s="16"/>
      <c r="OK180" s="16"/>
      <c r="OL180" s="16"/>
      <c r="OM180" s="16"/>
      <c r="ON180" s="16"/>
      <c r="OO180" s="16"/>
      <c r="OP180" s="16"/>
      <c r="OQ180" s="16"/>
      <c r="OR180" s="16"/>
      <c r="OS180" s="16"/>
      <c r="OT180" s="16"/>
      <c r="OU180" s="16"/>
      <c r="OV180" s="16"/>
      <c r="OW180" s="16"/>
      <c r="OX180" s="16"/>
      <c r="OY180" s="16"/>
      <c r="OZ180" s="16"/>
      <c r="PA180" s="16"/>
    </row>
    <row r="181" spans="1:417" ht="18">
      <c r="A181" s="16"/>
      <c r="B181" s="17"/>
      <c r="C181" s="17"/>
      <c r="D181" s="16"/>
      <c r="E181" s="17"/>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c r="IC181" s="16"/>
      <c r="ID181" s="16"/>
      <c r="IE181" s="16"/>
      <c r="IF181" s="16"/>
      <c r="IG181" s="16"/>
      <c r="IH181" s="16"/>
      <c r="II181" s="16"/>
      <c r="IJ181" s="16"/>
      <c r="IK181" s="16"/>
      <c r="IL181" s="16"/>
      <c r="IM181" s="16"/>
      <c r="IN181" s="16"/>
      <c r="IO181" s="16"/>
      <c r="IP181" s="16"/>
      <c r="IQ181" s="16"/>
      <c r="IR181" s="16"/>
      <c r="IS181" s="16"/>
      <c r="IT181" s="16"/>
      <c r="IU181" s="16"/>
      <c r="IV181" s="16"/>
      <c r="IW181" s="16"/>
      <c r="IX181" s="16"/>
      <c r="IY181" s="16"/>
      <c r="IZ181" s="16"/>
      <c r="JA181" s="16"/>
      <c r="JB181" s="16"/>
      <c r="JC181" s="16"/>
      <c r="JD181" s="16"/>
      <c r="JE181" s="16"/>
      <c r="JF181" s="16"/>
      <c r="JG181" s="16"/>
      <c r="JH181" s="16"/>
      <c r="JI181" s="16"/>
      <c r="JJ181" s="16"/>
      <c r="JK181" s="16"/>
      <c r="JL181" s="16"/>
      <c r="JM181" s="16"/>
      <c r="JN181" s="16"/>
      <c r="JO181" s="16"/>
      <c r="JP181" s="16"/>
      <c r="JQ181" s="16"/>
      <c r="JR181" s="16"/>
      <c r="JS181" s="16"/>
      <c r="JT181" s="16"/>
      <c r="JU181" s="16"/>
      <c r="JV181" s="16"/>
      <c r="JW181" s="16"/>
      <c r="JX181" s="16"/>
      <c r="JY181" s="16"/>
      <c r="JZ181" s="16"/>
      <c r="KA181" s="16"/>
      <c r="KB181" s="16"/>
      <c r="KC181" s="16"/>
      <c r="KD181" s="16"/>
      <c r="KE181" s="16"/>
      <c r="KF181" s="16"/>
      <c r="KG181" s="16"/>
      <c r="KH181" s="16"/>
      <c r="KI181" s="16"/>
      <c r="KJ181" s="16"/>
      <c r="KK181" s="16"/>
      <c r="KL181" s="16"/>
      <c r="KM181" s="16"/>
      <c r="KN181" s="16"/>
      <c r="KO181" s="16"/>
      <c r="KP181" s="16"/>
      <c r="KQ181" s="16"/>
      <c r="KR181" s="16"/>
      <c r="KS181" s="16"/>
      <c r="KT181" s="16"/>
      <c r="KU181" s="16"/>
      <c r="KV181" s="16"/>
      <c r="KW181" s="16"/>
      <c r="KX181" s="16"/>
      <c r="KY181" s="16"/>
      <c r="KZ181" s="16"/>
      <c r="LA181" s="16"/>
      <c r="LB181" s="16"/>
      <c r="LC181" s="16"/>
      <c r="LD181" s="16"/>
      <c r="LE181" s="16"/>
      <c r="LF181" s="16"/>
      <c r="LG181" s="16"/>
      <c r="LH181" s="16"/>
      <c r="LI181" s="16"/>
      <c r="LJ181" s="16"/>
      <c r="LK181" s="16"/>
      <c r="LL181" s="16"/>
      <c r="LM181" s="16"/>
      <c r="LN181" s="16"/>
      <c r="LO181" s="16"/>
      <c r="LP181" s="16"/>
      <c r="LQ181" s="16"/>
      <c r="LR181" s="16"/>
      <c r="LS181" s="16"/>
      <c r="LT181" s="16"/>
      <c r="LU181" s="16"/>
      <c r="LV181" s="16"/>
      <c r="LW181" s="16"/>
      <c r="LX181" s="16"/>
      <c r="LY181" s="16"/>
      <c r="LZ181" s="16"/>
      <c r="MA181" s="16"/>
      <c r="MB181" s="16"/>
      <c r="MC181" s="16"/>
      <c r="MD181" s="16"/>
      <c r="ME181" s="16"/>
      <c r="MF181" s="16"/>
      <c r="MG181" s="16"/>
      <c r="MH181" s="16"/>
      <c r="MI181" s="16"/>
      <c r="MJ181" s="16"/>
      <c r="MK181" s="16"/>
      <c r="ML181" s="16"/>
      <c r="MM181" s="16"/>
      <c r="MN181" s="16"/>
      <c r="MO181" s="16"/>
      <c r="MP181" s="16"/>
      <c r="MQ181" s="16"/>
      <c r="MR181" s="16"/>
      <c r="MS181" s="16"/>
      <c r="MT181" s="16"/>
      <c r="MU181" s="16"/>
      <c r="MV181" s="16"/>
      <c r="MW181" s="16"/>
      <c r="MX181" s="16"/>
      <c r="MY181" s="16"/>
      <c r="MZ181" s="16"/>
      <c r="NA181" s="16"/>
      <c r="NB181" s="16"/>
      <c r="NC181" s="16"/>
      <c r="ND181" s="16"/>
      <c r="NE181" s="16"/>
      <c r="NF181" s="16"/>
      <c r="NG181" s="16"/>
      <c r="NH181" s="16"/>
      <c r="NI181" s="16"/>
      <c r="NJ181" s="16"/>
      <c r="NK181" s="16"/>
      <c r="NL181" s="16"/>
      <c r="NM181" s="16"/>
      <c r="NN181" s="16"/>
      <c r="NO181" s="16"/>
      <c r="NP181" s="16"/>
      <c r="NQ181" s="16"/>
      <c r="NR181" s="16"/>
      <c r="NS181" s="16"/>
      <c r="NT181" s="16"/>
      <c r="NU181" s="16"/>
      <c r="NV181" s="16"/>
      <c r="NW181" s="16"/>
      <c r="NX181" s="16"/>
      <c r="NY181" s="16"/>
      <c r="NZ181" s="16"/>
      <c r="OA181" s="16"/>
      <c r="OB181" s="16"/>
      <c r="OC181" s="16"/>
      <c r="OD181" s="16"/>
      <c r="OE181" s="16"/>
      <c r="OF181" s="16"/>
      <c r="OG181" s="16"/>
      <c r="OH181" s="16"/>
      <c r="OI181" s="16"/>
      <c r="OJ181" s="16"/>
      <c r="OK181" s="16"/>
      <c r="OL181" s="16"/>
      <c r="OM181" s="16"/>
      <c r="ON181" s="16"/>
      <c r="OO181" s="16"/>
      <c r="OP181" s="16"/>
      <c r="OQ181" s="16"/>
      <c r="OR181" s="16"/>
      <c r="OS181" s="16"/>
      <c r="OT181" s="16"/>
      <c r="OU181" s="16"/>
      <c r="OV181" s="16"/>
      <c r="OW181" s="16"/>
      <c r="OX181" s="16"/>
      <c r="OY181" s="16"/>
      <c r="OZ181" s="16"/>
      <c r="PA181" s="16"/>
    </row>
    <row r="182" spans="1:417" ht="18">
      <c r="A182" s="16"/>
      <c r="B182" s="17"/>
      <c r="C182" s="17"/>
      <c r="D182" s="16"/>
      <c r="E182" s="17"/>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c r="IB182" s="16"/>
      <c r="IC182" s="16"/>
      <c r="ID182" s="16"/>
      <c r="IE182" s="16"/>
      <c r="IF182" s="16"/>
      <c r="IG182" s="16"/>
      <c r="IH182" s="16"/>
      <c r="II182" s="16"/>
      <c r="IJ182" s="16"/>
      <c r="IK182" s="16"/>
      <c r="IL182" s="16"/>
      <c r="IM182" s="16"/>
      <c r="IN182" s="16"/>
      <c r="IO182" s="16"/>
      <c r="IP182" s="16"/>
      <c r="IQ182" s="16"/>
      <c r="IR182" s="16"/>
      <c r="IS182" s="16"/>
      <c r="IT182" s="16"/>
      <c r="IU182" s="16"/>
      <c r="IV182" s="16"/>
      <c r="IW182" s="16"/>
      <c r="IX182" s="16"/>
      <c r="IY182" s="16"/>
      <c r="IZ182" s="16"/>
      <c r="JA182" s="16"/>
      <c r="JB182" s="16"/>
      <c r="JC182" s="16"/>
      <c r="JD182" s="16"/>
      <c r="JE182" s="16"/>
      <c r="JF182" s="16"/>
      <c r="JG182" s="16"/>
      <c r="JH182" s="16"/>
      <c r="JI182" s="16"/>
      <c r="JJ182" s="16"/>
      <c r="JK182" s="16"/>
      <c r="JL182" s="16"/>
      <c r="JM182" s="16"/>
      <c r="JN182" s="16"/>
      <c r="JO182" s="16"/>
      <c r="JP182" s="16"/>
      <c r="JQ182" s="16"/>
      <c r="JR182" s="16"/>
      <c r="JS182" s="16"/>
      <c r="JT182" s="16"/>
      <c r="JU182" s="16"/>
      <c r="JV182" s="16"/>
      <c r="JW182" s="16"/>
      <c r="JX182" s="16"/>
      <c r="JY182" s="16"/>
      <c r="JZ182" s="16"/>
      <c r="KA182" s="16"/>
      <c r="KB182" s="16"/>
      <c r="KC182" s="16"/>
      <c r="KD182" s="16"/>
      <c r="KE182" s="16"/>
      <c r="KF182" s="16"/>
      <c r="KG182" s="16"/>
      <c r="KH182" s="16"/>
      <c r="KI182" s="16"/>
      <c r="KJ182" s="16"/>
      <c r="KK182" s="16"/>
      <c r="KL182" s="16"/>
      <c r="KM182" s="16"/>
      <c r="KN182" s="16"/>
      <c r="KO182" s="16"/>
      <c r="KP182" s="16"/>
      <c r="KQ182" s="16"/>
      <c r="KR182" s="16"/>
      <c r="KS182" s="16"/>
      <c r="KT182" s="16"/>
      <c r="KU182" s="16"/>
      <c r="KV182" s="16"/>
      <c r="KW182" s="16"/>
      <c r="KX182" s="16"/>
      <c r="KY182" s="16"/>
      <c r="KZ182" s="16"/>
      <c r="LA182" s="16"/>
      <c r="LB182" s="16"/>
      <c r="LC182" s="16"/>
      <c r="LD182" s="16"/>
      <c r="LE182" s="16"/>
      <c r="LF182" s="16"/>
      <c r="LG182" s="16"/>
      <c r="LH182" s="16"/>
      <c r="LI182" s="16"/>
      <c r="LJ182" s="16"/>
      <c r="LK182" s="16"/>
      <c r="LL182" s="16"/>
      <c r="LM182" s="16"/>
      <c r="LN182" s="16"/>
      <c r="LO182" s="16"/>
      <c r="LP182" s="16"/>
      <c r="LQ182" s="16"/>
      <c r="LR182" s="16"/>
      <c r="LS182" s="16"/>
      <c r="LT182" s="16"/>
      <c r="LU182" s="16"/>
      <c r="LV182" s="16"/>
      <c r="LW182" s="16"/>
      <c r="LX182" s="16"/>
      <c r="LY182" s="16"/>
      <c r="LZ182" s="16"/>
      <c r="MA182" s="16"/>
      <c r="MB182" s="16"/>
      <c r="MC182" s="16"/>
      <c r="MD182" s="16"/>
      <c r="ME182" s="16"/>
      <c r="MF182" s="16"/>
      <c r="MG182" s="16"/>
      <c r="MH182" s="16"/>
      <c r="MI182" s="16"/>
      <c r="MJ182" s="16"/>
      <c r="MK182" s="16"/>
      <c r="ML182" s="16"/>
      <c r="MM182" s="16"/>
      <c r="MN182" s="16"/>
      <c r="MO182" s="16"/>
      <c r="MP182" s="16"/>
      <c r="MQ182" s="16"/>
      <c r="MR182" s="16"/>
      <c r="MS182" s="16"/>
      <c r="MT182" s="16"/>
      <c r="MU182" s="16"/>
      <c r="MV182" s="16"/>
      <c r="MW182" s="16"/>
      <c r="MX182" s="16"/>
      <c r="MY182" s="16"/>
      <c r="MZ182" s="16"/>
      <c r="NA182" s="16"/>
      <c r="NB182" s="16"/>
      <c r="NC182" s="16"/>
      <c r="ND182" s="16"/>
      <c r="NE182" s="16"/>
      <c r="NF182" s="16"/>
      <c r="NG182" s="16"/>
      <c r="NH182" s="16"/>
      <c r="NI182" s="16"/>
      <c r="NJ182" s="16"/>
      <c r="NK182" s="16"/>
      <c r="NL182" s="16"/>
      <c r="NM182" s="16"/>
      <c r="NN182" s="16"/>
      <c r="NO182" s="16"/>
      <c r="NP182" s="16"/>
      <c r="NQ182" s="16"/>
      <c r="NR182" s="16"/>
      <c r="NS182" s="16"/>
      <c r="NT182" s="16"/>
      <c r="NU182" s="16"/>
      <c r="NV182" s="16"/>
      <c r="NW182" s="16"/>
      <c r="NX182" s="16"/>
      <c r="NY182" s="16"/>
      <c r="NZ182" s="16"/>
      <c r="OA182" s="16"/>
      <c r="OB182" s="16"/>
      <c r="OC182" s="16"/>
      <c r="OD182" s="16"/>
      <c r="OE182" s="16"/>
      <c r="OF182" s="16"/>
      <c r="OG182" s="16"/>
      <c r="OH182" s="16"/>
      <c r="OI182" s="16"/>
      <c r="OJ182" s="16"/>
      <c r="OK182" s="16"/>
      <c r="OL182" s="16"/>
      <c r="OM182" s="16"/>
      <c r="ON182" s="16"/>
      <c r="OO182" s="16"/>
      <c r="OP182" s="16"/>
      <c r="OQ182" s="16"/>
      <c r="OR182" s="16"/>
      <c r="OS182" s="16"/>
      <c r="OT182" s="16"/>
      <c r="OU182" s="16"/>
      <c r="OV182" s="16"/>
      <c r="OW182" s="16"/>
      <c r="OX182" s="16"/>
      <c r="OY182" s="16"/>
      <c r="OZ182" s="16"/>
      <c r="PA182" s="16"/>
    </row>
    <row r="183" spans="1:417" ht="18">
      <c r="A183" s="16"/>
      <c r="B183" s="17"/>
      <c r="C183" s="17"/>
      <c r="D183" s="16"/>
      <c r="E183" s="17"/>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c r="HT183" s="16"/>
      <c r="HU183" s="16"/>
      <c r="HV183" s="16"/>
      <c r="HW183" s="16"/>
      <c r="HX183" s="16"/>
      <c r="HY183" s="16"/>
      <c r="HZ183" s="16"/>
      <c r="IA183" s="16"/>
      <c r="IB183" s="16"/>
      <c r="IC183" s="16"/>
      <c r="ID183" s="16"/>
      <c r="IE183" s="16"/>
      <c r="IF183" s="16"/>
      <c r="IG183" s="16"/>
      <c r="IH183" s="16"/>
      <c r="II183" s="16"/>
      <c r="IJ183" s="16"/>
      <c r="IK183" s="16"/>
      <c r="IL183" s="16"/>
      <c r="IM183" s="16"/>
      <c r="IN183" s="16"/>
      <c r="IO183" s="16"/>
      <c r="IP183" s="16"/>
      <c r="IQ183" s="16"/>
      <c r="IR183" s="16"/>
      <c r="IS183" s="16"/>
      <c r="IT183" s="16"/>
      <c r="IU183" s="16"/>
      <c r="IV183" s="16"/>
      <c r="IW183" s="16"/>
      <c r="IX183" s="16"/>
      <c r="IY183" s="16"/>
      <c r="IZ183" s="16"/>
      <c r="JA183" s="16"/>
      <c r="JB183" s="16"/>
      <c r="JC183" s="16"/>
      <c r="JD183" s="16"/>
      <c r="JE183" s="16"/>
      <c r="JF183" s="16"/>
      <c r="JG183" s="16"/>
      <c r="JH183" s="16"/>
      <c r="JI183" s="16"/>
      <c r="JJ183" s="16"/>
      <c r="JK183" s="16"/>
      <c r="JL183" s="16"/>
      <c r="JM183" s="16"/>
      <c r="JN183" s="16"/>
      <c r="JO183" s="16"/>
      <c r="JP183" s="16"/>
      <c r="JQ183" s="16"/>
      <c r="JR183" s="16"/>
      <c r="JS183" s="16"/>
      <c r="JT183" s="16"/>
      <c r="JU183" s="16"/>
      <c r="JV183" s="16"/>
      <c r="JW183" s="16"/>
      <c r="JX183" s="16"/>
      <c r="JY183" s="16"/>
      <c r="JZ183" s="16"/>
      <c r="KA183" s="16"/>
      <c r="KB183" s="16"/>
      <c r="KC183" s="16"/>
      <c r="KD183" s="16"/>
      <c r="KE183" s="16"/>
      <c r="KF183" s="16"/>
      <c r="KG183" s="16"/>
      <c r="KH183" s="16"/>
      <c r="KI183" s="16"/>
      <c r="KJ183" s="16"/>
      <c r="KK183" s="16"/>
      <c r="KL183" s="16"/>
      <c r="KM183" s="16"/>
      <c r="KN183" s="16"/>
      <c r="KO183" s="16"/>
      <c r="KP183" s="16"/>
      <c r="KQ183" s="16"/>
      <c r="KR183" s="16"/>
      <c r="KS183" s="16"/>
      <c r="KT183" s="16"/>
      <c r="KU183" s="16"/>
      <c r="KV183" s="16"/>
      <c r="KW183" s="16"/>
      <c r="KX183" s="16"/>
      <c r="KY183" s="16"/>
      <c r="KZ183" s="16"/>
      <c r="LA183" s="16"/>
      <c r="LB183" s="16"/>
      <c r="LC183" s="16"/>
      <c r="LD183" s="16"/>
      <c r="LE183" s="16"/>
      <c r="LF183" s="16"/>
      <c r="LG183" s="16"/>
      <c r="LH183" s="16"/>
      <c r="LI183" s="16"/>
      <c r="LJ183" s="16"/>
      <c r="LK183" s="16"/>
      <c r="LL183" s="16"/>
      <c r="LM183" s="16"/>
      <c r="LN183" s="16"/>
      <c r="LO183" s="16"/>
      <c r="LP183" s="16"/>
      <c r="LQ183" s="16"/>
      <c r="LR183" s="16"/>
      <c r="LS183" s="16"/>
      <c r="LT183" s="16"/>
      <c r="LU183" s="16"/>
      <c r="LV183" s="16"/>
      <c r="LW183" s="16"/>
      <c r="LX183" s="16"/>
      <c r="LY183" s="16"/>
      <c r="LZ183" s="16"/>
      <c r="MA183" s="16"/>
      <c r="MB183" s="16"/>
      <c r="MC183" s="16"/>
      <c r="MD183" s="16"/>
      <c r="ME183" s="16"/>
      <c r="MF183" s="16"/>
      <c r="MG183" s="16"/>
      <c r="MH183" s="16"/>
      <c r="MI183" s="16"/>
      <c r="MJ183" s="16"/>
      <c r="MK183" s="16"/>
      <c r="ML183" s="16"/>
      <c r="MM183" s="16"/>
      <c r="MN183" s="16"/>
      <c r="MO183" s="16"/>
      <c r="MP183" s="16"/>
      <c r="MQ183" s="16"/>
      <c r="MR183" s="16"/>
      <c r="MS183" s="16"/>
      <c r="MT183" s="16"/>
      <c r="MU183" s="16"/>
      <c r="MV183" s="16"/>
      <c r="MW183" s="16"/>
      <c r="MX183" s="16"/>
      <c r="MY183" s="16"/>
      <c r="MZ183" s="16"/>
      <c r="NA183" s="16"/>
      <c r="NB183" s="16"/>
      <c r="NC183" s="16"/>
      <c r="ND183" s="16"/>
      <c r="NE183" s="16"/>
      <c r="NF183" s="16"/>
      <c r="NG183" s="16"/>
      <c r="NH183" s="16"/>
      <c r="NI183" s="16"/>
      <c r="NJ183" s="16"/>
      <c r="NK183" s="16"/>
      <c r="NL183" s="16"/>
      <c r="NM183" s="16"/>
      <c r="NN183" s="16"/>
      <c r="NO183" s="16"/>
      <c r="NP183" s="16"/>
      <c r="NQ183" s="16"/>
      <c r="NR183" s="16"/>
      <c r="NS183" s="16"/>
      <c r="NT183" s="16"/>
      <c r="NU183" s="16"/>
      <c r="NV183" s="16"/>
      <c r="NW183" s="16"/>
      <c r="NX183" s="16"/>
      <c r="NY183" s="16"/>
      <c r="NZ183" s="16"/>
      <c r="OA183" s="16"/>
      <c r="OB183" s="16"/>
      <c r="OC183" s="16"/>
      <c r="OD183" s="16"/>
      <c r="OE183" s="16"/>
      <c r="OF183" s="16"/>
      <c r="OG183" s="16"/>
      <c r="OH183" s="16"/>
      <c r="OI183" s="16"/>
      <c r="OJ183" s="16"/>
      <c r="OK183" s="16"/>
      <c r="OL183" s="16"/>
      <c r="OM183" s="16"/>
      <c r="ON183" s="16"/>
      <c r="OO183" s="16"/>
      <c r="OP183" s="16"/>
      <c r="OQ183" s="16"/>
      <c r="OR183" s="16"/>
      <c r="OS183" s="16"/>
      <c r="OT183" s="16"/>
      <c r="OU183" s="16"/>
      <c r="OV183" s="16"/>
      <c r="OW183" s="16"/>
      <c r="OX183" s="16"/>
      <c r="OY183" s="16"/>
      <c r="OZ183" s="16"/>
      <c r="PA183" s="16"/>
    </row>
    <row r="184" spans="1:417" ht="18">
      <c r="A184" s="16"/>
      <c r="B184" s="17"/>
      <c r="C184" s="17"/>
      <c r="D184" s="16"/>
      <c r="E184" s="17"/>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16"/>
      <c r="HP184" s="16"/>
      <c r="HQ184" s="16"/>
      <c r="HR184" s="16"/>
      <c r="HS184" s="16"/>
      <c r="HT184" s="16"/>
      <c r="HU184" s="16"/>
      <c r="HV184" s="16"/>
      <c r="HW184" s="16"/>
      <c r="HX184" s="16"/>
      <c r="HY184" s="16"/>
      <c r="HZ184" s="16"/>
      <c r="IA184" s="16"/>
      <c r="IB184" s="16"/>
      <c r="IC184" s="16"/>
      <c r="ID184" s="16"/>
      <c r="IE184" s="16"/>
      <c r="IF184" s="16"/>
      <c r="IG184" s="16"/>
      <c r="IH184" s="16"/>
      <c r="II184" s="16"/>
      <c r="IJ184" s="16"/>
      <c r="IK184" s="16"/>
      <c r="IL184" s="16"/>
      <c r="IM184" s="16"/>
      <c r="IN184" s="16"/>
      <c r="IO184" s="16"/>
      <c r="IP184" s="16"/>
      <c r="IQ184" s="16"/>
      <c r="IR184" s="16"/>
      <c r="IS184" s="16"/>
      <c r="IT184" s="16"/>
      <c r="IU184" s="16"/>
      <c r="IV184" s="16"/>
      <c r="IW184" s="16"/>
      <c r="IX184" s="16"/>
      <c r="IY184" s="16"/>
      <c r="IZ184" s="16"/>
      <c r="JA184" s="16"/>
      <c r="JB184" s="16"/>
      <c r="JC184" s="16"/>
      <c r="JD184" s="16"/>
      <c r="JE184" s="16"/>
      <c r="JF184" s="16"/>
      <c r="JG184" s="16"/>
      <c r="JH184" s="16"/>
      <c r="JI184" s="16"/>
      <c r="JJ184" s="16"/>
      <c r="JK184" s="16"/>
      <c r="JL184" s="16"/>
      <c r="JM184" s="16"/>
      <c r="JN184" s="16"/>
      <c r="JO184" s="16"/>
      <c r="JP184" s="16"/>
      <c r="JQ184" s="16"/>
      <c r="JR184" s="16"/>
      <c r="JS184" s="16"/>
      <c r="JT184" s="16"/>
      <c r="JU184" s="16"/>
      <c r="JV184" s="16"/>
      <c r="JW184" s="16"/>
      <c r="JX184" s="16"/>
      <c r="JY184" s="16"/>
      <c r="JZ184" s="16"/>
      <c r="KA184" s="16"/>
      <c r="KB184" s="16"/>
      <c r="KC184" s="16"/>
      <c r="KD184" s="16"/>
      <c r="KE184" s="16"/>
      <c r="KF184" s="16"/>
      <c r="KG184" s="16"/>
      <c r="KH184" s="16"/>
      <c r="KI184" s="16"/>
      <c r="KJ184" s="16"/>
      <c r="KK184" s="16"/>
      <c r="KL184" s="16"/>
      <c r="KM184" s="16"/>
      <c r="KN184" s="16"/>
      <c r="KO184" s="16"/>
      <c r="KP184" s="16"/>
      <c r="KQ184" s="16"/>
      <c r="KR184" s="16"/>
      <c r="KS184" s="16"/>
      <c r="KT184" s="16"/>
      <c r="KU184" s="16"/>
      <c r="KV184" s="16"/>
      <c r="KW184" s="16"/>
      <c r="KX184" s="16"/>
      <c r="KY184" s="16"/>
      <c r="KZ184" s="16"/>
      <c r="LA184" s="16"/>
      <c r="LB184" s="16"/>
      <c r="LC184" s="16"/>
      <c r="LD184" s="16"/>
      <c r="LE184" s="16"/>
      <c r="LF184" s="16"/>
      <c r="LG184" s="16"/>
      <c r="LH184" s="16"/>
      <c r="LI184" s="16"/>
      <c r="LJ184" s="16"/>
      <c r="LK184" s="16"/>
      <c r="LL184" s="16"/>
      <c r="LM184" s="16"/>
      <c r="LN184" s="16"/>
      <c r="LO184" s="16"/>
      <c r="LP184" s="16"/>
      <c r="LQ184" s="16"/>
      <c r="LR184" s="16"/>
      <c r="LS184" s="16"/>
      <c r="LT184" s="16"/>
      <c r="LU184" s="16"/>
      <c r="LV184" s="16"/>
      <c r="LW184" s="16"/>
      <c r="LX184" s="16"/>
      <c r="LY184" s="16"/>
      <c r="LZ184" s="16"/>
      <c r="MA184" s="16"/>
      <c r="MB184" s="16"/>
      <c r="MC184" s="16"/>
      <c r="MD184" s="16"/>
      <c r="ME184" s="16"/>
      <c r="MF184" s="16"/>
      <c r="MG184" s="16"/>
      <c r="MH184" s="16"/>
      <c r="MI184" s="16"/>
      <c r="MJ184" s="16"/>
      <c r="MK184" s="16"/>
      <c r="ML184" s="16"/>
      <c r="MM184" s="16"/>
      <c r="MN184" s="16"/>
      <c r="MO184" s="16"/>
      <c r="MP184" s="16"/>
      <c r="MQ184" s="16"/>
      <c r="MR184" s="16"/>
      <c r="MS184" s="16"/>
      <c r="MT184" s="16"/>
      <c r="MU184" s="16"/>
      <c r="MV184" s="16"/>
      <c r="MW184" s="16"/>
      <c r="MX184" s="16"/>
      <c r="MY184" s="16"/>
      <c r="MZ184" s="16"/>
      <c r="NA184" s="16"/>
      <c r="NB184" s="16"/>
      <c r="NC184" s="16"/>
      <c r="ND184" s="16"/>
      <c r="NE184" s="16"/>
      <c r="NF184" s="16"/>
      <c r="NG184" s="16"/>
      <c r="NH184" s="16"/>
      <c r="NI184" s="16"/>
      <c r="NJ184" s="16"/>
      <c r="NK184" s="16"/>
      <c r="NL184" s="16"/>
      <c r="NM184" s="16"/>
      <c r="NN184" s="16"/>
      <c r="NO184" s="16"/>
      <c r="NP184" s="16"/>
      <c r="NQ184" s="16"/>
      <c r="NR184" s="16"/>
      <c r="NS184" s="16"/>
      <c r="NT184" s="16"/>
      <c r="NU184" s="16"/>
      <c r="NV184" s="16"/>
      <c r="NW184" s="16"/>
      <c r="NX184" s="16"/>
      <c r="NY184" s="16"/>
      <c r="NZ184" s="16"/>
      <c r="OA184" s="16"/>
      <c r="OB184" s="16"/>
      <c r="OC184" s="16"/>
      <c r="OD184" s="16"/>
      <c r="OE184" s="16"/>
      <c r="OF184" s="16"/>
      <c r="OG184" s="16"/>
      <c r="OH184" s="16"/>
      <c r="OI184" s="16"/>
      <c r="OJ184" s="16"/>
      <c r="OK184" s="16"/>
      <c r="OL184" s="16"/>
      <c r="OM184" s="16"/>
      <c r="ON184" s="16"/>
      <c r="OO184" s="16"/>
      <c r="OP184" s="16"/>
      <c r="OQ184" s="16"/>
      <c r="OR184" s="16"/>
      <c r="OS184" s="16"/>
      <c r="OT184" s="16"/>
      <c r="OU184" s="16"/>
      <c r="OV184" s="16"/>
      <c r="OW184" s="16"/>
      <c r="OX184" s="16"/>
      <c r="OY184" s="16"/>
      <c r="OZ184" s="16"/>
      <c r="PA184" s="16"/>
    </row>
    <row r="185" spans="1:417" ht="18">
      <c r="A185" s="16"/>
      <c r="B185" s="17"/>
      <c r="C185" s="17"/>
      <c r="D185" s="16"/>
      <c r="E185" s="17"/>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16"/>
      <c r="HP185" s="16"/>
      <c r="HQ185" s="16"/>
      <c r="HR185" s="16"/>
      <c r="HS185" s="16"/>
      <c r="HT185" s="16"/>
      <c r="HU185" s="16"/>
      <c r="HV185" s="16"/>
      <c r="HW185" s="16"/>
      <c r="HX185" s="16"/>
      <c r="HY185" s="16"/>
      <c r="HZ185" s="16"/>
      <c r="IA185" s="16"/>
      <c r="IB185" s="16"/>
      <c r="IC185" s="16"/>
      <c r="ID185" s="16"/>
      <c r="IE185" s="16"/>
      <c r="IF185" s="16"/>
      <c r="IG185" s="16"/>
      <c r="IH185" s="16"/>
      <c r="II185" s="16"/>
      <c r="IJ185" s="16"/>
      <c r="IK185" s="16"/>
      <c r="IL185" s="16"/>
      <c r="IM185" s="16"/>
      <c r="IN185" s="16"/>
      <c r="IO185" s="16"/>
      <c r="IP185" s="16"/>
      <c r="IQ185" s="16"/>
      <c r="IR185" s="16"/>
      <c r="IS185" s="16"/>
      <c r="IT185" s="16"/>
      <c r="IU185" s="16"/>
      <c r="IV185" s="16"/>
      <c r="IW185" s="16"/>
      <c r="IX185" s="16"/>
      <c r="IY185" s="16"/>
      <c r="IZ185" s="16"/>
      <c r="JA185" s="16"/>
      <c r="JB185" s="16"/>
      <c r="JC185" s="16"/>
      <c r="JD185" s="16"/>
      <c r="JE185" s="16"/>
      <c r="JF185" s="16"/>
      <c r="JG185" s="16"/>
      <c r="JH185" s="16"/>
      <c r="JI185" s="16"/>
      <c r="JJ185" s="16"/>
      <c r="JK185" s="16"/>
      <c r="JL185" s="16"/>
      <c r="JM185" s="16"/>
      <c r="JN185" s="16"/>
      <c r="JO185" s="16"/>
      <c r="JP185" s="16"/>
      <c r="JQ185" s="16"/>
      <c r="JR185" s="16"/>
      <c r="JS185" s="16"/>
      <c r="JT185" s="16"/>
      <c r="JU185" s="16"/>
      <c r="JV185" s="16"/>
      <c r="JW185" s="16"/>
      <c r="JX185" s="16"/>
      <c r="JY185" s="16"/>
      <c r="JZ185" s="16"/>
      <c r="KA185" s="16"/>
      <c r="KB185" s="16"/>
      <c r="KC185" s="16"/>
      <c r="KD185" s="16"/>
      <c r="KE185" s="16"/>
      <c r="KF185" s="16"/>
      <c r="KG185" s="16"/>
      <c r="KH185" s="16"/>
      <c r="KI185" s="16"/>
      <c r="KJ185" s="16"/>
      <c r="KK185" s="16"/>
      <c r="KL185" s="16"/>
      <c r="KM185" s="16"/>
      <c r="KN185" s="16"/>
      <c r="KO185" s="16"/>
      <c r="KP185" s="16"/>
      <c r="KQ185" s="16"/>
      <c r="KR185" s="16"/>
      <c r="KS185" s="16"/>
      <c r="KT185" s="16"/>
      <c r="KU185" s="16"/>
      <c r="KV185" s="16"/>
      <c r="KW185" s="16"/>
      <c r="KX185" s="16"/>
      <c r="KY185" s="16"/>
      <c r="KZ185" s="16"/>
      <c r="LA185" s="16"/>
      <c r="LB185" s="16"/>
      <c r="LC185" s="16"/>
      <c r="LD185" s="16"/>
      <c r="LE185" s="16"/>
      <c r="LF185" s="16"/>
      <c r="LG185" s="16"/>
      <c r="LH185" s="16"/>
      <c r="LI185" s="16"/>
      <c r="LJ185" s="16"/>
      <c r="LK185" s="16"/>
      <c r="LL185" s="16"/>
      <c r="LM185" s="16"/>
      <c r="LN185" s="16"/>
      <c r="LO185" s="16"/>
      <c r="LP185" s="16"/>
      <c r="LQ185" s="16"/>
      <c r="LR185" s="16"/>
      <c r="LS185" s="16"/>
      <c r="LT185" s="16"/>
      <c r="LU185" s="16"/>
      <c r="LV185" s="16"/>
      <c r="LW185" s="16"/>
      <c r="LX185" s="16"/>
      <c r="LY185" s="16"/>
      <c r="LZ185" s="16"/>
      <c r="MA185" s="16"/>
      <c r="MB185" s="16"/>
      <c r="MC185" s="16"/>
      <c r="MD185" s="16"/>
      <c r="ME185" s="16"/>
      <c r="MF185" s="16"/>
      <c r="MG185" s="16"/>
      <c r="MH185" s="16"/>
      <c r="MI185" s="16"/>
      <c r="MJ185" s="16"/>
      <c r="MK185" s="16"/>
      <c r="ML185" s="16"/>
      <c r="MM185" s="16"/>
      <c r="MN185" s="16"/>
      <c r="MO185" s="16"/>
      <c r="MP185" s="16"/>
      <c r="MQ185" s="16"/>
      <c r="MR185" s="16"/>
      <c r="MS185" s="16"/>
      <c r="MT185" s="16"/>
      <c r="MU185" s="16"/>
      <c r="MV185" s="16"/>
      <c r="MW185" s="16"/>
      <c r="MX185" s="16"/>
      <c r="MY185" s="16"/>
      <c r="MZ185" s="16"/>
      <c r="NA185" s="16"/>
      <c r="NB185" s="16"/>
      <c r="NC185" s="16"/>
      <c r="ND185" s="16"/>
      <c r="NE185" s="16"/>
      <c r="NF185" s="16"/>
      <c r="NG185" s="16"/>
      <c r="NH185" s="16"/>
      <c r="NI185" s="16"/>
      <c r="NJ185" s="16"/>
      <c r="NK185" s="16"/>
      <c r="NL185" s="16"/>
      <c r="NM185" s="16"/>
      <c r="NN185" s="16"/>
      <c r="NO185" s="16"/>
      <c r="NP185" s="16"/>
      <c r="NQ185" s="16"/>
      <c r="NR185" s="16"/>
      <c r="NS185" s="16"/>
      <c r="NT185" s="16"/>
      <c r="NU185" s="16"/>
      <c r="NV185" s="16"/>
      <c r="NW185" s="16"/>
      <c r="NX185" s="16"/>
      <c r="NY185" s="16"/>
      <c r="NZ185" s="16"/>
      <c r="OA185" s="16"/>
      <c r="OB185" s="16"/>
      <c r="OC185" s="16"/>
      <c r="OD185" s="16"/>
      <c r="OE185" s="16"/>
      <c r="OF185" s="16"/>
      <c r="OG185" s="16"/>
      <c r="OH185" s="16"/>
      <c r="OI185" s="16"/>
      <c r="OJ185" s="16"/>
      <c r="OK185" s="16"/>
      <c r="OL185" s="16"/>
      <c r="OM185" s="16"/>
      <c r="ON185" s="16"/>
      <c r="OO185" s="16"/>
      <c r="OP185" s="16"/>
      <c r="OQ185" s="16"/>
      <c r="OR185" s="16"/>
      <c r="OS185" s="16"/>
      <c r="OT185" s="16"/>
      <c r="OU185" s="16"/>
      <c r="OV185" s="16"/>
      <c r="OW185" s="16"/>
      <c r="OX185" s="16"/>
      <c r="OY185" s="16"/>
      <c r="OZ185" s="16"/>
      <c r="PA185" s="16"/>
    </row>
    <row r="186" spans="1:417" ht="18">
      <c r="A186" s="16"/>
      <c r="B186" s="17"/>
      <c r="C186" s="17"/>
      <c r="D186" s="16"/>
      <c r="E186" s="17"/>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16"/>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16"/>
      <c r="GH186" s="16"/>
      <c r="GI186" s="16"/>
      <c r="GJ186" s="16"/>
      <c r="GK186" s="16"/>
      <c r="GL186" s="16"/>
      <c r="GM186" s="16"/>
      <c r="GN186" s="16"/>
      <c r="GO186" s="16"/>
      <c r="GP186" s="16"/>
      <c r="GQ186" s="16"/>
      <c r="GR186" s="16"/>
      <c r="GS186" s="16"/>
      <c r="GT186" s="16"/>
      <c r="GU186" s="16"/>
      <c r="GV186" s="16"/>
      <c r="GW186" s="16"/>
      <c r="GX186" s="16"/>
      <c r="GY186" s="16"/>
      <c r="GZ186" s="16"/>
      <c r="HA186" s="16"/>
      <c r="HB186" s="16"/>
      <c r="HC186" s="16"/>
      <c r="HD186" s="16"/>
      <c r="HE186" s="16"/>
      <c r="HF186" s="16"/>
      <c r="HG186" s="16"/>
      <c r="HH186" s="16"/>
      <c r="HI186" s="16"/>
      <c r="HJ186" s="16"/>
      <c r="HK186" s="16"/>
      <c r="HL186" s="16"/>
      <c r="HM186" s="16"/>
      <c r="HN186" s="16"/>
      <c r="HO186" s="16"/>
      <c r="HP186" s="16"/>
      <c r="HQ186" s="16"/>
      <c r="HR186" s="16"/>
      <c r="HS186" s="16"/>
      <c r="HT186" s="16"/>
      <c r="HU186" s="16"/>
      <c r="HV186" s="16"/>
      <c r="HW186" s="16"/>
      <c r="HX186" s="16"/>
      <c r="HY186" s="16"/>
      <c r="HZ186" s="16"/>
      <c r="IA186" s="16"/>
      <c r="IB186" s="16"/>
      <c r="IC186" s="16"/>
      <c r="ID186" s="16"/>
      <c r="IE186" s="16"/>
      <c r="IF186" s="16"/>
      <c r="IG186" s="16"/>
      <c r="IH186" s="16"/>
      <c r="II186" s="16"/>
      <c r="IJ186" s="16"/>
      <c r="IK186" s="16"/>
      <c r="IL186" s="16"/>
      <c r="IM186" s="16"/>
      <c r="IN186" s="16"/>
      <c r="IO186" s="16"/>
      <c r="IP186" s="16"/>
      <c r="IQ186" s="16"/>
      <c r="IR186" s="16"/>
      <c r="IS186" s="16"/>
      <c r="IT186" s="16"/>
      <c r="IU186" s="16"/>
      <c r="IV186" s="16"/>
      <c r="IW186" s="16"/>
      <c r="IX186" s="16"/>
      <c r="IY186" s="16"/>
      <c r="IZ186" s="16"/>
      <c r="JA186" s="16"/>
      <c r="JB186" s="16"/>
      <c r="JC186" s="16"/>
      <c r="JD186" s="16"/>
      <c r="JE186" s="16"/>
      <c r="JF186" s="16"/>
      <c r="JG186" s="16"/>
      <c r="JH186" s="16"/>
      <c r="JI186" s="16"/>
      <c r="JJ186" s="16"/>
      <c r="JK186" s="16"/>
      <c r="JL186" s="16"/>
      <c r="JM186" s="16"/>
      <c r="JN186" s="16"/>
      <c r="JO186" s="16"/>
      <c r="JP186" s="16"/>
      <c r="JQ186" s="16"/>
      <c r="JR186" s="16"/>
      <c r="JS186" s="16"/>
      <c r="JT186" s="16"/>
      <c r="JU186" s="16"/>
      <c r="JV186" s="16"/>
      <c r="JW186" s="16"/>
      <c r="JX186" s="16"/>
      <c r="JY186" s="16"/>
      <c r="JZ186" s="16"/>
      <c r="KA186" s="16"/>
      <c r="KB186" s="16"/>
      <c r="KC186" s="16"/>
      <c r="KD186" s="16"/>
      <c r="KE186" s="16"/>
      <c r="KF186" s="16"/>
      <c r="KG186" s="16"/>
      <c r="KH186" s="16"/>
      <c r="KI186" s="16"/>
      <c r="KJ186" s="16"/>
      <c r="KK186" s="16"/>
      <c r="KL186" s="16"/>
      <c r="KM186" s="16"/>
      <c r="KN186" s="16"/>
      <c r="KO186" s="16"/>
      <c r="KP186" s="16"/>
      <c r="KQ186" s="16"/>
      <c r="KR186" s="16"/>
      <c r="KS186" s="16"/>
      <c r="KT186" s="16"/>
      <c r="KU186" s="16"/>
      <c r="KV186" s="16"/>
      <c r="KW186" s="16"/>
      <c r="KX186" s="16"/>
      <c r="KY186" s="16"/>
      <c r="KZ186" s="16"/>
      <c r="LA186" s="16"/>
      <c r="LB186" s="16"/>
      <c r="LC186" s="16"/>
      <c r="LD186" s="16"/>
      <c r="LE186" s="16"/>
      <c r="LF186" s="16"/>
      <c r="LG186" s="16"/>
      <c r="LH186" s="16"/>
      <c r="LI186" s="16"/>
      <c r="LJ186" s="16"/>
      <c r="LK186" s="16"/>
      <c r="LL186" s="16"/>
      <c r="LM186" s="16"/>
      <c r="LN186" s="16"/>
      <c r="LO186" s="16"/>
      <c r="LP186" s="16"/>
      <c r="LQ186" s="16"/>
      <c r="LR186" s="16"/>
      <c r="LS186" s="16"/>
      <c r="LT186" s="16"/>
      <c r="LU186" s="16"/>
      <c r="LV186" s="16"/>
      <c r="LW186" s="16"/>
      <c r="LX186" s="16"/>
      <c r="LY186" s="16"/>
      <c r="LZ186" s="16"/>
      <c r="MA186" s="16"/>
      <c r="MB186" s="16"/>
      <c r="MC186" s="16"/>
      <c r="MD186" s="16"/>
      <c r="ME186" s="16"/>
      <c r="MF186" s="16"/>
      <c r="MG186" s="16"/>
      <c r="MH186" s="16"/>
      <c r="MI186" s="16"/>
      <c r="MJ186" s="16"/>
      <c r="MK186" s="16"/>
      <c r="ML186" s="16"/>
      <c r="MM186" s="16"/>
      <c r="MN186" s="16"/>
      <c r="MO186" s="16"/>
      <c r="MP186" s="16"/>
      <c r="MQ186" s="16"/>
      <c r="MR186" s="16"/>
      <c r="MS186" s="16"/>
      <c r="MT186" s="16"/>
      <c r="MU186" s="16"/>
      <c r="MV186" s="16"/>
      <c r="MW186" s="16"/>
      <c r="MX186" s="16"/>
      <c r="MY186" s="16"/>
      <c r="MZ186" s="16"/>
      <c r="NA186" s="16"/>
      <c r="NB186" s="16"/>
      <c r="NC186" s="16"/>
      <c r="ND186" s="16"/>
      <c r="NE186" s="16"/>
      <c r="NF186" s="16"/>
      <c r="NG186" s="16"/>
      <c r="NH186" s="16"/>
      <c r="NI186" s="16"/>
      <c r="NJ186" s="16"/>
      <c r="NK186" s="16"/>
      <c r="NL186" s="16"/>
      <c r="NM186" s="16"/>
      <c r="NN186" s="16"/>
      <c r="NO186" s="16"/>
      <c r="NP186" s="16"/>
      <c r="NQ186" s="16"/>
      <c r="NR186" s="16"/>
      <c r="NS186" s="16"/>
      <c r="NT186" s="16"/>
      <c r="NU186" s="16"/>
      <c r="NV186" s="16"/>
      <c r="NW186" s="16"/>
      <c r="NX186" s="16"/>
      <c r="NY186" s="16"/>
      <c r="NZ186" s="16"/>
      <c r="OA186" s="16"/>
      <c r="OB186" s="16"/>
      <c r="OC186" s="16"/>
      <c r="OD186" s="16"/>
      <c r="OE186" s="16"/>
      <c r="OF186" s="16"/>
      <c r="OG186" s="16"/>
      <c r="OH186" s="16"/>
      <c r="OI186" s="16"/>
      <c r="OJ186" s="16"/>
      <c r="OK186" s="16"/>
      <c r="OL186" s="16"/>
      <c r="OM186" s="16"/>
      <c r="ON186" s="16"/>
      <c r="OO186" s="16"/>
      <c r="OP186" s="16"/>
      <c r="OQ186" s="16"/>
      <c r="OR186" s="16"/>
      <c r="OS186" s="16"/>
      <c r="OT186" s="16"/>
      <c r="OU186" s="16"/>
      <c r="OV186" s="16"/>
      <c r="OW186" s="16"/>
      <c r="OX186" s="16"/>
      <c r="OY186" s="16"/>
      <c r="OZ186" s="16"/>
      <c r="PA186" s="16"/>
    </row>
    <row r="187" spans="1:417" ht="18">
      <c r="A187" s="16"/>
      <c r="B187" s="17"/>
      <c r="C187" s="17"/>
      <c r="D187" s="16"/>
      <c r="E187" s="17"/>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6"/>
      <c r="DX187" s="16"/>
      <c r="DY187" s="16"/>
      <c r="DZ187" s="16"/>
      <c r="EA187" s="16"/>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16"/>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16"/>
      <c r="GH187" s="16"/>
      <c r="GI187" s="16"/>
      <c r="GJ187" s="16"/>
      <c r="GK187" s="16"/>
      <c r="GL187" s="16"/>
      <c r="GM187" s="16"/>
      <c r="GN187" s="16"/>
      <c r="GO187" s="16"/>
      <c r="GP187" s="16"/>
      <c r="GQ187" s="16"/>
      <c r="GR187" s="16"/>
      <c r="GS187" s="16"/>
      <c r="GT187" s="16"/>
      <c r="GU187" s="16"/>
      <c r="GV187" s="16"/>
      <c r="GW187" s="16"/>
      <c r="GX187" s="16"/>
      <c r="GY187" s="16"/>
      <c r="GZ187" s="16"/>
      <c r="HA187" s="16"/>
      <c r="HB187" s="16"/>
      <c r="HC187" s="16"/>
      <c r="HD187" s="16"/>
      <c r="HE187" s="16"/>
      <c r="HF187" s="16"/>
      <c r="HG187" s="16"/>
      <c r="HH187" s="16"/>
      <c r="HI187" s="16"/>
      <c r="HJ187" s="16"/>
      <c r="HK187" s="16"/>
      <c r="HL187" s="16"/>
      <c r="HM187" s="16"/>
      <c r="HN187" s="16"/>
      <c r="HO187" s="16"/>
      <c r="HP187" s="16"/>
      <c r="HQ187" s="16"/>
      <c r="HR187" s="16"/>
      <c r="HS187" s="16"/>
      <c r="HT187" s="16"/>
      <c r="HU187" s="16"/>
      <c r="HV187" s="16"/>
      <c r="HW187" s="16"/>
      <c r="HX187" s="16"/>
      <c r="HY187" s="16"/>
      <c r="HZ187" s="16"/>
      <c r="IA187" s="16"/>
      <c r="IB187" s="16"/>
      <c r="IC187" s="16"/>
      <c r="ID187" s="16"/>
      <c r="IE187" s="16"/>
      <c r="IF187" s="16"/>
      <c r="IG187" s="16"/>
      <c r="IH187" s="16"/>
      <c r="II187" s="16"/>
      <c r="IJ187" s="16"/>
      <c r="IK187" s="16"/>
      <c r="IL187" s="16"/>
      <c r="IM187" s="16"/>
      <c r="IN187" s="16"/>
      <c r="IO187" s="16"/>
      <c r="IP187" s="16"/>
      <c r="IQ187" s="16"/>
      <c r="IR187" s="16"/>
      <c r="IS187" s="16"/>
      <c r="IT187" s="16"/>
      <c r="IU187" s="16"/>
      <c r="IV187" s="16"/>
      <c r="IW187" s="16"/>
      <c r="IX187" s="16"/>
      <c r="IY187" s="16"/>
      <c r="IZ187" s="16"/>
      <c r="JA187" s="16"/>
      <c r="JB187" s="16"/>
      <c r="JC187" s="16"/>
      <c r="JD187" s="16"/>
      <c r="JE187" s="16"/>
      <c r="JF187" s="16"/>
      <c r="JG187" s="16"/>
      <c r="JH187" s="16"/>
      <c r="JI187" s="16"/>
      <c r="JJ187" s="16"/>
      <c r="JK187" s="16"/>
      <c r="JL187" s="16"/>
      <c r="JM187" s="16"/>
      <c r="JN187" s="16"/>
      <c r="JO187" s="16"/>
      <c r="JP187" s="16"/>
      <c r="JQ187" s="16"/>
      <c r="JR187" s="16"/>
      <c r="JS187" s="16"/>
      <c r="JT187" s="16"/>
      <c r="JU187" s="16"/>
      <c r="JV187" s="16"/>
      <c r="JW187" s="16"/>
      <c r="JX187" s="16"/>
      <c r="JY187" s="16"/>
      <c r="JZ187" s="16"/>
      <c r="KA187" s="16"/>
      <c r="KB187" s="16"/>
      <c r="KC187" s="16"/>
      <c r="KD187" s="16"/>
      <c r="KE187" s="16"/>
      <c r="KF187" s="16"/>
      <c r="KG187" s="16"/>
      <c r="KH187" s="16"/>
      <c r="KI187" s="16"/>
      <c r="KJ187" s="16"/>
      <c r="KK187" s="16"/>
      <c r="KL187" s="16"/>
      <c r="KM187" s="16"/>
      <c r="KN187" s="16"/>
      <c r="KO187" s="16"/>
      <c r="KP187" s="16"/>
      <c r="KQ187" s="16"/>
      <c r="KR187" s="16"/>
      <c r="KS187" s="16"/>
      <c r="KT187" s="16"/>
      <c r="KU187" s="16"/>
      <c r="KV187" s="16"/>
      <c r="KW187" s="16"/>
      <c r="KX187" s="16"/>
      <c r="KY187" s="16"/>
      <c r="KZ187" s="16"/>
      <c r="LA187" s="16"/>
      <c r="LB187" s="16"/>
      <c r="LC187" s="16"/>
      <c r="LD187" s="16"/>
      <c r="LE187" s="16"/>
      <c r="LF187" s="16"/>
      <c r="LG187" s="16"/>
      <c r="LH187" s="16"/>
      <c r="LI187" s="16"/>
      <c r="LJ187" s="16"/>
      <c r="LK187" s="16"/>
      <c r="LL187" s="16"/>
      <c r="LM187" s="16"/>
      <c r="LN187" s="16"/>
      <c r="LO187" s="16"/>
      <c r="LP187" s="16"/>
      <c r="LQ187" s="16"/>
      <c r="LR187" s="16"/>
      <c r="LS187" s="16"/>
      <c r="LT187" s="16"/>
      <c r="LU187" s="16"/>
      <c r="LV187" s="16"/>
      <c r="LW187" s="16"/>
      <c r="LX187" s="16"/>
      <c r="LY187" s="16"/>
      <c r="LZ187" s="16"/>
      <c r="MA187" s="16"/>
      <c r="MB187" s="16"/>
      <c r="MC187" s="16"/>
      <c r="MD187" s="16"/>
      <c r="ME187" s="16"/>
      <c r="MF187" s="16"/>
      <c r="MG187" s="16"/>
      <c r="MH187" s="16"/>
      <c r="MI187" s="16"/>
      <c r="MJ187" s="16"/>
      <c r="MK187" s="16"/>
      <c r="ML187" s="16"/>
      <c r="MM187" s="16"/>
      <c r="MN187" s="16"/>
      <c r="MO187" s="16"/>
      <c r="MP187" s="16"/>
      <c r="MQ187" s="16"/>
      <c r="MR187" s="16"/>
      <c r="MS187" s="16"/>
      <c r="MT187" s="16"/>
      <c r="MU187" s="16"/>
      <c r="MV187" s="16"/>
      <c r="MW187" s="16"/>
      <c r="MX187" s="16"/>
      <c r="MY187" s="16"/>
      <c r="MZ187" s="16"/>
      <c r="NA187" s="16"/>
      <c r="NB187" s="16"/>
      <c r="NC187" s="16"/>
      <c r="ND187" s="16"/>
      <c r="NE187" s="16"/>
      <c r="NF187" s="16"/>
      <c r="NG187" s="16"/>
      <c r="NH187" s="16"/>
      <c r="NI187" s="16"/>
      <c r="NJ187" s="16"/>
      <c r="NK187" s="16"/>
      <c r="NL187" s="16"/>
      <c r="NM187" s="16"/>
      <c r="NN187" s="16"/>
      <c r="NO187" s="16"/>
      <c r="NP187" s="16"/>
      <c r="NQ187" s="16"/>
      <c r="NR187" s="16"/>
      <c r="NS187" s="16"/>
      <c r="NT187" s="16"/>
      <c r="NU187" s="16"/>
      <c r="NV187" s="16"/>
      <c r="NW187" s="16"/>
      <c r="NX187" s="16"/>
      <c r="NY187" s="16"/>
      <c r="NZ187" s="16"/>
      <c r="OA187" s="16"/>
      <c r="OB187" s="16"/>
      <c r="OC187" s="16"/>
      <c r="OD187" s="16"/>
      <c r="OE187" s="16"/>
      <c r="OF187" s="16"/>
      <c r="OG187" s="16"/>
      <c r="OH187" s="16"/>
      <c r="OI187" s="16"/>
      <c r="OJ187" s="16"/>
      <c r="OK187" s="16"/>
      <c r="OL187" s="16"/>
      <c r="OM187" s="16"/>
      <c r="ON187" s="16"/>
      <c r="OO187" s="16"/>
      <c r="OP187" s="16"/>
      <c r="OQ187" s="16"/>
      <c r="OR187" s="16"/>
      <c r="OS187" s="16"/>
      <c r="OT187" s="16"/>
      <c r="OU187" s="16"/>
      <c r="OV187" s="16"/>
      <c r="OW187" s="16"/>
      <c r="OX187" s="16"/>
      <c r="OY187" s="16"/>
      <c r="OZ187" s="16"/>
      <c r="PA187" s="16"/>
    </row>
    <row r="188" spans="1:417" ht="18">
      <c r="A188" s="16"/>
      <c r="B188" s="17"/>
      <c r="C188" s="17"/>
      <c r="D188" s="16"/>
      <c r="E188" s="17"/>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16"/>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16"/>
      <c r="GH188" s="16"/>
      <c r="GI188" s="16"/>
      <c r="GJ188" s="16"/>
      <c r="GK188" s="16"/>
      <c r="GL188" s="16"/>
      <c r="GM188" s="16"/>
      <c r="GN188" s="16"/>
      <c r="GO188" s="16"/>
      <c r="GP188" s="16"/>
      <c r="GQ188" s="16"/>
      <c r="GR188" s="16"/>
      <c r="GS188" s="16"/>
      <c r="GT188" s="16"/>
      <c r="GU188" s="16"/>
      <c r="GV188" s="16"/>
      <c r="GW188" s="16"/>
      <c r="GX188" s="16"/>
      <c r="GY188" s="16"/>
      <c r="GZ188" s="16"/>
      <c r="HA188" s="16"/>
      <c r="HB188" s="16"/>
      <c r="HC188" s="16"/>
      <c r="HD188" s="16"/>
      <c r="HE188" s="16"/>
      <c r="HF188" s="16"/>
      <c r="HG188" s="16"/>
      <c r="HH188" s="16"/>
      <c r="HI188" s="16"/>
      <c r="HJ188" s="16"/>
      <c r="HK188" s="16"/>
      <c r="HL188" s="16"/>
      <c r="HM188" s="16"/>
      <c r="HN188" s="16"/>
      <c r="HO188" s="16"/>
      <c r="HP188" s="16"/>
      <c r="HQ188" s="16"/>
      <c r="HR188" s="16"/>
      <c r="HS188" s="16"/>
      <c r="HT188" s="16"/>
      <c r="HU188" s="16"/>
      <c r="HV188" s="16"/>
      <c r="HW188" s="16"/>
      <c r="HX188" s="16"/>
      <c r="HY188" s="16"/>
      <c r="HZ188" s="16"/>
      <c r="IA188" s="16"/>
      <c r="IB188" s="16"/>
      <c r="IC188" s="16"/>
      <c r="ID188" s="16"/>
      <c r="IE188" s="16"/>
      <c r="IF188" s="16"/>
      <c r="IG188" s="16"/>
      <c r="IH188" s="16"/>
      <c r="II188" s="16"/>
      <c r="IJ188" s="16"/>
      <c r="IK188" s="16"/>
      <c r="IL188" s="16"/>
      <c r="IM188" s="16"/>
      <c r="IN188" s="16"/>
      <c r="IO188" s="16"/>
      <c r="IP188" s="16"/>
      <c r="IQ188" s="16"/>
      <c r="IR188" s="16"/>
      <c r="IS188" s="16"/>
      <c r="IT188" s="16"/>
      <c r="IU188" s="16"/>
      <c r="IV188" s="16"/>
      <c r="IW188" s="16"/>
      <c r="IX188" s="16"/>
      <c r="IY188" s="16"/>
      <c r="IZ188" s="16"/>
      <c r="JA188" s="16"/>
      <c r="JB188" s="16"/>
      <c r="JC188" s="16"/>
      <c r="JD188" s="16"/>
      <c r="JE188" s="16"/>
      <c r="JF188" s="16"/>
      <c r="JG188" s="16"/>
      <c r="JH188" s="16"/>
      <c r="JI188" s="16"/>
      <c r="JJ188" s="16"/>
      <c r="JK188" s="16"/>
      <c r="JL188" s="16"/>
      <c r="JM188" s="16"/>
      <c r="JN188" s="16"/>
      <c r="JO188" s="16"/>
      <c r="JP188" s="16"/>
      <c r="JQ188" s="16"/>
      <c r="JR188" s="16"/>
      <c r="JS188" s="16"/>
      <c r="JT188" s="16"/>
      <c r="JU188" s="16"/>
      <c r="JV188" s="16"/>
      <c r="JW188" s="16"/>
      <c r="JX188" s="16"/>
      <c r="JY188" s="16"/>
      <c r="JZ188" s="16"/>
      <c r="KA188" s="16"/>
      <c r="KB188" s="16"/>
      <c r="KC188" s="16"/>
      <c r="KD188" s="16"/>
      <c r="KE188" s="16"/>
      <c r="KF188" s="16"/>
      <c r="KG188" s="16"/>
      <c r="KH188" s="16"/>
      <c r="KI188" s="16"/>
      <c r="KJ188" s="16"/>
      <c r="KK188" s="16"/>
      <c r="KL188" s="16"/>
      <c r="KM188" s="16"/>
      <c r="KN188" s="16"/>
      <c r="KO188" s="16"/>
      <c r="KP188" s="16"/>
      <c r="KQ188" s="16"/>
      <c r="KR188" s="16"/>
      <c r="KS188" s="16"/>
      <c r="KT188" s="16"/>
      <c r="KU188" s="16"/>
      <c r="KV188" s="16"/>
      <c r="KW188" s="16"/>
      <c r="KX188" s="16"/>
      <c r="KY188" s="16"/>
      <c r="KZ188" s="16"/>
      <c r="LA188" s="16"/>
      <c r="LB188" s="16"/>
      <c r="LC188" s="16"/>
      <c r="LD188" s="16"/>
      <c r="LE188" s="16"/>
      <c r="LF188" s="16"/>
      <c r="LG188" s="16"/>
      <c r="LH188" s="16"/>
      <c r="LI188" s="16"/>
      <c r="LJ188" s="16"/>
      <c r="LK188" s="16"/>
      <c r="LL188" s="16"/>
      <c r="LM188" s="16"/>
      <c r="LN188" s="16"/>
      <c r="LO188" s="16"/>
      <c r="LP188" s="16"/>
      <c r="LQ188" s="16"/>
      <c r="LR188" s="16"/>
      <c r="LS188" s="16"/>
      <c r="LT188" s="16"/>
      <c r="LU188" s="16"/>
      <c r="LV188" s="16"/>
      <c r="LW188" s="16"/>
      <c r="LX188" s="16"/>
      <c r="LY188" s="16"/>
      <c r="LZ188" s="16"/>
      <c r="MA188" s="16"/>
      <c r="MB188" s="16"/>
      <c r="MC188" s="16"/>
      <c r="MD188" s="16"/>
      <c r="ME188" s="16"/>
      <c r="MF188" s="16"/>
      <c r="MG188" s="16"/>
      <c r="MH188" s="16"/>
      <c r="MI188" s="16"/>
      <c r="MJ188" s="16"/>
      <c r="MK188" s="16"/>
      <c r="ML188" s="16"/>
      <c r="MM188" s="16"/>
      <c r="MN188" s="16"/>
      <c r="MO188" s="16"/>
      <c r="MP188" s="16"/>
      <c r="MQ188" s="16"/>
      <c r="MR188" s="16"/>
      <c r="MS188" s="16"/>
      <c r="MT188" s="16"/>
      <c r="MU188" s="16"/>
      <c r="MV188" s="16"/>
      <c r="MW188" s="16"/>
      <c r="MX188" s="16"/>
      <c r="MY188" s="16"/>
      <c r="MZ188" s="16"/>
      <c r="NA188" s="16"/>
      <c r="NB188" s="16"/>
      <c r="NC188" s="16"/>
      <c r="ND188" s="16"/>
      <c r="NE188" s="16"/>
      <c r="NF188" s="16"/>
      <c r="NG188" s="16"/>
      <c r="NH188" s="16"/>
      <c r="NI188" s="16"/>
      <c r="NJ188" s="16"/>
      <c r="NK188" s="16"/>
      <c r="NL188" s="16"/>
      <c r="NM188" s="16"/>
      <c r="NN188" s="16"/>
      <c r="NO188" s="16"/>
      <c r="NP188" s="16"/>
      <c r="NQ188" s="16"/>
      <c r="NR188" s="16"/>
      <c r="NS188" s="16"/>
      <c r="NT188" s="16"/>
      <c r="NU188" s="16"/>
      <c r="NV188" s="16"/>
      <c r="NW188" s="16"/>
      <c r="NX188" s="16"/>
      <c r="NY188" s="16"/>
      <c r="NZ188" s="16"/>
      <c r="OA188" s="16"/>
      <c r="OB188" s="16"/>
      <c r="OC188" s="16"/>
      <c r="OD188" s="16"/>
      <c r="OE188" s="16"/>
      <c r="OF188" s="16"/>
      <c r="OG188" s="16"/>
      <c r="OH188" s="16"/>
      <c r="OI188" s="16"/>
      <c r="OJ188" s="16"/>
      <c r="OK188" s="16"/>
      <c r="OL188" s="16"/>
      <c r="OM188" s="16"/>
      <c r="ON188" s="16"/>
      <c r="OO188" s="16"/>
      <c r="OP188" s="16"/>
      <c r="OQ188" s="16"/>
      <c r="OR188" s="16"/>
      <c r="OS188" s="16"/>
      <c r="OT188" s="16"/>
      <c r="OU188" s="16"/>
      <c r="OV188" s="16"/>
      <c r="OW188" s="16"/>
      <c r="OX188" s="16"/>
      <c r="OY188" s="16"/>
      <c r="OZ188" s="16"/>
      <c r="PA188" s="16"/>
    </row>
    <row r="189" spans="1:417" ht="18">
      <c r="A189" s="16"/>
      <c r="B189" s="17"/>
      <c r="C189" s="17"/>
      <c r="D189" s="16"/>
      <c r="E189" s="17"/>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6"/>
      <c r="DT189" s="16"/>
      <c r="DU189" s="16"/>
      <c r="DV189" s="16"/>
      <c r="DW189" s="16"/>
      <c r="DX189" s="16"/>
      <c r="DY189" s="16"/>
      <c r="DZ189" s="16"/>
      <c r="EA189" s="16"/>
      <c r="EB189" s="16"/>
      <c r="EC189" s="16"/>
      <c r="ED189" s="16"/>
      <c r="EE189" s="16"/>
      <c r="EF189" s="16"/>
      <c r="EG189" s="16"/>
      <c r="EH189" s="16"/>
      <c r="EI189" s="16"/>
      <c r="EJ189" s="16"/>
      <c r="EK189" s="16"/>
      <c r="EL189" s="16"/>
      <c r="EM189" s="16"/>
      <c r="EN189" s="16"/>
      <c r="EO189" s="16"/>
      <c r="EP189" s="16"/>
      <c r="EQ189" s="16"/>
      <c r="ER189" s="16"/>
      <c r="ES189" s="16"/>
      <c r="ET189" s="16"/>
      <c r="EU189" s="16"/>
      <c r="EV189" s="16"/>
      <c r="EW189" s="16"/>
      <c r="EX189" s="16"/>
      <c r="EY189" s="16"/>
      <c r="EZ189" s="16"/>
      <c r="FA189" s="16"/>
      <c r="FB189" s="16"/>
      <c r="FC189" s="16"/>
      <c r="FD189" s="16"/>
      <c r="FE189" s="16"/>
      <c r="FF189" s="16"/>
      <c r="FG189" s="16"/>
      <c r="FH189" s="16"/>
      <c r="FI189" s="16"/>
      <c r="FJ189" s="16"/>
      <c r="FK189" s="16"/>
      <c r="FL189" s="16"/>
      <c r="FM189" s="16"/>
      <c r="FN189" s="16"/>
      <c r="FO189" s="16"/>
      <c r="FP189" s="16"/>
      <c r="FQ189" s="16"/>
      <c r="FR189" s="16"/>
      <c r="FS189" s="16"/>
      <c r="FT189" s="16"/>
      <c r="FU189" s="16"/>
      <c r="FV189" s="16"/>
      <c r="FW189" s="16"/>
      <c r="FX189" s="16"/>
      <c r="FY189" s="16"/>
      <c r="FZ189" s="16"/>
      <c r="GA189" s="16"/>
      <c r="GB189" s="16"/>
      <c r="GC189" s="16"/>
      <c r="GD189" s="16"/>
      <c r="GE189" s="16"/>
      <c r="GF189" s="16"/>
      <c r="GG189" s="16"/>
      <c r="GH189" s="16"/>
      <c r="GI189" s="16"/>
      <c r="GJ189" s="16"/>
      <c r="GK189" s="16"/>
      <c r="GL189" s="16"/>
      <c r="GM189" s="16"/>
      <c r="GN189" s="16"/>
      <c r="GO189" s="16"/>
      <c r="GP189" s="16"/>
      <c r="GQ189" s="16"/>
      <c r="GR189" s="16"/>
      <c r="GS189" s="16"/>
      <c r="GT189" s="16"/>
      <c r="GU189" s="16"/>
      <c r="GV189" s="16"/>
      <c r="GW189" s="16"/>
      <c r="GX189" s="16"/>
      <c r="GY189" s="16"/>
      <c r="GZ189" s="16"/>
      <c r="HA189" s="16"/>
      <c r="HB189" s="16"/>
      <c r="HC189" s="16"/>
      <c r="HD189" s="16"/>
      <c r="HE189" s="16"/>
      <c r="HF189" s="16"/>
      <c r="HG189" s="16"/>
      <c r="HH189" s="16"/>
      <c r="HI189" s="16"/>
      <c r="HJ189" s="16"/>
      <c r="HK189" s="16"/>
      <c r="HL189" s="16"/>
      <c r="HM189" s="16"/>
      <c r="HN189" s="16"/>
      <c r="HO189" s="16"/>
      <c r="HP189" s="16"/>
      <c r="HQ189" s="16"/>
      <c r="HR189" s="16"/>
      <c r="HS189" s="16"/>
      <c r="HT189" s="16"/>
      <c r="HU189" s="16"/>
      <c r="HV189" s="16"/>
      <c r="HW189" s="16"/>
      <c r="HX189" s="16"/>
      <c r="HY189" s="16"/>
      <c r="HZ189" s="16"/>
      <c r="IA189" s="16"/>
      <c r="IB189" s="16"/>
      <c r="IC189" s="16"/>
      <c r="ID189" s="16"/>
      <c r="IE189" s="16"/>
      <c r="IF189" s="16"/>
      <c r="IG189" s="16"/>
      <c r="IH189" s="16"/>
      <c r="II189" s="16"/>
      <c r="IJ189" s="16"/>
      <c r="IK189" s="16"/>
      <c r="IL189" s="16"/>
      <c r="IM189" s="16"/>
      <c r="IN189" s="16"/>
      <c r="IO189" s="16"/>
      <c r="IP189" s="16"/>
      <c r="IQ189" s="16"/>
      <c r="IR189" s="16"/>
      <c r="IS189" s="16"/>
      <c r="IT189" s="16"/>
      <c r="IU189" s="16"/>
      <c r="IV189" s="16"/>
      <c r="IW189" s="16"/>
      <c r="IX189" s="16"/>
      <c r="IY189" s="16"/>
      <c r="IZ189" s="16"/>
      <c r="JA189" s="16"/>
      <c r="JB189" s="16"/>
      <c r="JC189" s="16"/>
      <c r="JD189" s="16"/>
      <c r="JE189" s="16"/>
      <c r="JF189" s="16"/>
      <c r="JG189" s="16"/>
      <c r="JH189" s="16"/>
      <c r="JI189" s="16"/>
      <c r="JJ189" s="16"/>
      <c r="JK189" s="16"/>
      <c r="JL189" s="16"/>
      <c r="JM189" s="16"/>
      <c r="JN189" s="16"/>
      <c r="JO189" s="16"/>
      <c r="JP189" s="16"/>
      <c r="JQ189" s="16"/>
      <c r="JR189" s="16"/>
      <c r="JS189" s="16"/>
      <c r="JT189" s="16"/>
      <c r="JU189" s="16"/>
      <c r="JV189" s="16"/>
      <c r="JW189" s="16"/>
      <c r="JX189" s="16"/>
      <c r="JY189" s="16"/>
      <c r="JZ189" s="16"/>
      <c r="KA189" s="16"/>
      <c r="KB189" s="16"/>
      <c r="KC189" s="16"/>
      <c r="KD189" s="16"/>
      <c r="KE189" s="16"/>
      <c r="KF189" s="16"/>
      <c r="KG189" s="16"/>
      <c r="KH189" s="16"/>
      <c r="KI189" s="16"/>
      <c r="KJ189" s="16"/>
      <c r="KK189" s="16"/>
      <c r="KL189" s="16"/>
      <c r="KM189" s="16"/>
      <c r="KN189" s="16"/>
      <c r="KO189" s="16"/>
      <c r="KP189" s="16"/>
      <c r="KQ189" s="16"/>
      <c r="KR189" s="16"/>
      <c r="KS189" s="16"/>
      <c r="KT189" s="16"/>
      <c r="KU189" s="16"/>
      <c r="KV189" s="16"/>
      <c r="KW189" s="16"/>
      <c r="KX189" s="16"/>
      <c r="KY189" s="16"/>
      <c r="KZ189" s="16"/>
      <c r="LA189" s="16"/>
      <c r="LB189" s="16"/>
      <c r="LC189" s="16"/>
      <c r="LD189" s="16"/>
      <c r="LE189" s="16"/>
      <c r="LF189" s="16"/>
      <c r="LG189" s="16"/>
      <c r="LH189" s="16"/>
      <c r="LI189" s="16"/>
      <c r="LJ189" s="16"/>
      <c r="LK189" s="16"/>
      <c r="LL189" s="16"/>
      <c r="LM189" s="16"/>
      <c r="LN189" s="16"/>
      <c r="LO189" s="16"/>
      <c r="LP189" s="16"/>
      <c r="LQ189" s="16"/>
      <c r="LR189" s="16"/>
      <c r="LS189" s="16"/>
      <c r="LT189" s="16"/>
      <c r="LU189" s="16"/>
      <c r="LV189" s="16"/>
      <c r="LW189" s="16"/>
      <c r="LX189" s="16"/>
      <c r="LY189" s="16"/>
      <c r="LZ189" s="16"/>
      <c r="MA189" s="16"/>
      <c r="MB189" s="16"/>
      <c r="MC189" s="16"/>
      <c r="MD189" s="16"/>
      <c r="ME189" s="16"/>
      <c r="MF189" s="16"/>
      <c r="MG189" s="16"/>
      <c r="MH189" s="16"/>
      <c r="MI189" s="16"/>
      <c r="MJ189" s="16"/>
      <c r="MK189" s="16"/>
      <c r="ML189" s="16"/>
      <c r="MM189" s="16"/>
      <c r="MN189" s="16"/>
      <c r="MO189" s="16"/>
      <c r="MP189" s="16"/>
      <c r="MQ189" s="16"/>
      <c r="MR189" s="16"/>
      <c r="MS189" s="16"/>
      <c r="MT189" s="16"/>
      <c r="MU189" s="16"/>
      <c r="MV189" s="16"/>
      <c r="MW189" s="16"/>
      <c r="MX189" s="16"/>
      <c r="MY189" s="16"/>
      <c r="MZ189" s="16"/>
      <c r="NA189" s="16"/>
      <c r="NB189" s="16"/>
      <c r="NC189" s="16"/>
      <c r="ND189" s="16"/>
      <c r="NE189" s="16"/>
      <c r="NF189" s="16"/>
      <c r="NG189" s="16"/>
      <c r="NH189" s="16"/>
      <c r="NI189" s="16"/>
      <c r="NJ189" s="16"/>
      <c r="NK189" s="16"/>
      <c r="NL189" s="16"/>
      <c r="NM189" s="16"/>
      <c r="NN189" s="16"/>
      <c r="NO189" s="16"/>
      <c r="NP189" s="16"/>
      <c r="NQ189" s="16"/>
      <c r="NR189" s="16"/>
      <c r="NS189" s="16"/>
      <c r="NT189" s="16"/>
      <c r="NU189" s="16"/>
      <c r="NV189" s="16"/>
      <c r="NW189" s="16"/>
      <c r="NX189" s="16"/>
      <c r="NY189" s="16"/>
      <c r="NZ189" s="16"/>
      <c r="OA189" s="16"/>
      <c r="OB189" s="16"/>
      <c r="OC189" s="16"/>
      <c r="OD189" s="16"/>
      <c r="OE189" s="16"/>
      <c r="OF189" s="16"/>
      <c r="OG189" s="16"/>
      <c r="OH189" s="16"/>
      <c r="OI189" s="16"/>
      <c r="OJ189" s="16"/>
      <c r="OK189" s="16"/>
      <c r="OL189" s="16"/>
      <c r="OM189" s="16"/>
      <c r="ON189" s="16"/>
      <c r="OO189" s="16"/>
      <c r="OP189" s="16"/>
      <c r="OQ189" s="16"/>
      <c r="OR189" s="16"/>
      <c r="OS189" s="16"/>
      <c r="OT189" s="16"/>
      <c r="OU189" s="16"/>
      <c r="OV189" s="16"/>
      <c r="OW189" s="16"/>
      <c r="OX189" s="16"/>
      <c r="OY189" s="16"/>
      <c r="OZ189" s="16"/>
      <c r="PA189" s="16"/>
    </row>
    <row r="190" spans="1:417" ht="18">
      <c r="A190" s="16"/>
      <c r="B190" s="17"/>
      <c r="C190" s="17"/>
      <c r="D190" s="16"/>
      <c r="E190" s="17"/>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16"/>
      <c r="HM190" s="16"/>
      <c r="HN190" s="16"/>
      <c r="HO190" s="16"/>
      <c r="HP190" s="16"/>
      <c r="HQ190" s="16"/>
      <c r="HR190" s="16"/>
      <c r="HS190" s="16"/>
      <c r="HT190" s="16"/>
      <c r="HU190" s="16"/>
      <c r="HV190" s="16"/>
      <c r="HW190" s="16"/>
      <c r="HX190" s="16"/>
      <c r="HY190" s="16"/>
      <c r="HZ190" s="16"/>
      <c r="IA190" s="16"/>
      <c r="IB190" s="16"/>
      <c r="IC190" s="16"/>
      <c r="ID190" s="16"/>
      <c r="IE190" s="16"/>
      <c r="IF190" s="16"/>
      <c r="IG190" s="16"/>
      <c r="IH190" s="16"/>
      <c r="II190" s="16"/>
      <c r="IJ190" s="16"/>
      <c r="IK190" s="16"/>
      <c r="IL190" s="16"/>
      <c r="IM190" s="16"/>
      <c r="IN190" s="16"/>
      <c r="IO190" s="16"/>
      <c r="IP190" s="16"/>
      <c r="IQ190" s="16"/>
      <c r="IR190" s="16"/>
      <c r="IS190" s="16"/>
      <c r="IT190" s="16"/>
      <c r="IU190" s="16"/>
      <c r="IV190" s="16"/>
      <c r="IW190" s="16"/>
      <c r="IX190" s="16"/>
      <c r="IY190" s="16"/>
      <c r="IZ190" s="16"/>
      <c r="JA190" s="16"/>
      <c r="JB190" s="16"/>
      <c r="JC190" s="16"/>
      <c r="JD190" s="16"/>
      <c r="JE190" s="16"/>
      <c r="JF190" s="16"/>
      <c r="JG190" s="16"/>
      <c r="JH190" s="16"/>
      <c r="JI190" s="16"/>
      <c r="JJ190" s="16"/>
      <c r="JK190" s="16"/>
      <c r="JL190" s="16"/>
      <c r="JM190" s="16"/>
      <c r="JN190" s="16"/>
      <c r="JO190" s="16"/>
      <c r="JP190" s="16"/>
      <c r="JQ190" s="16"/>
      <c r="JR190" s="16"/>
      <c r="JS190" s="16"/>
      <c r="JT190" s="16"/>
      <c r="JU190" s="16"/>
      <c r="JV190" s="16"/>
      <c r="JW190" s="16"/>
      <c r="JX190" s="16"/>
      <c r="JY190" s="16"/>
      <c r="JZ190" s="16"/>
      <c r="KA190" s="16"/>
      <c r="KB190" s="16"/>
      <c r="KC190" s="16"/>
      <c r="KD190" s="16"/>
      <c r="KE190" s="16"/>
      <c r="KF190" s="16"/>
      <c r="KG190" s="16"/>
      <c r="KH190" s="16"/>
      <c r="KI190" s="16"/>
      <c r="KJ190" s="16"/>
      <c r="KK190" s="16"/>
      <c r="KL190" s="16"/>
      <c r="KM190" s="16"/>
      <c r="KN190" s="16"/>
      <c r="KO190" s="16"/>
      <c r="KP190" s="16"/>
      <c r="KQ190" s="16"/>
      <c r="KR190" s="16"/>
      <c r="KS190" s="16"/>
      <c r="KT190" s="16"/>
      <c r="KU190" s="16"/>
      <c r="KV190" s="16"/>
      <c r="KW190" s="16"/>
      <c r="KX190" s="16"/>
      <c r="KY190" s="16"/>
      <c r="KZ190" s="16"/>
      <c r="LA190" s="16"/>
      <c r="LB190" s="16"/>
      <c r="LC190" s="16"/>
      <c r="LD190" s="16"/>
      <c r="LE190" s="16"/>
      <c r="LF190" s="16"/>
      <c r="LG190" s="16"/>
      <c r="LH190" s="16"/>
      <c r="LI190" s="16"/>
      <c r="LJ190" s="16"/>
      <c r="LK190" s="16"/>
      <c r="LL190" s="16"/>
      <c r="LM190" s="16"/>
      <c r="LN190" s="16"/>
      <c r="LO190" s="16"/>
      <c r="LP190" s="16"/>
      <c r="LQ190" s="16"/>
      <c r="LR190" s="16"/>
      <c r="LS190" s="16"/>
      <c r="LT190" s="16"/>
      <c r="LU190" s="16"/>
      <c r="LV190" s="16"/>
      <c r="LW190" s="16"/>
      <c r="LX190" s="16"/>
      <c r="LY190" s="16"/>
      <c r="LZ190" s="16"/>
      <c r="MA190" s="16"/>
      <c r="MB190" s="16"/>
      <c r="MC190" s="16"/>
      <c r="MD190" s="16"/>
      <c r="ME190" s="16"/>
      <c r="MF190" s="16"/>
      <c r="MG190" s="16"/>
      <c r="MH190" s="16"/>
      <c r="MI190" s="16"/>
      <c r="MJ190" s="16"/>
      <c r="MK190" s="16"/>
      <c r="ML190" s="16"/>
      <c r="MM190" s="16"/>
      <c r="MN190" s="16"/>
      <c r="MO190" s="16"/>
      <c r="MP190" s="16"/>
      <c r="MQ190" s="16"/>
      <c r="MR190" s="16"/>
      <c r="MS190" s="16"/>
      <c r="MT190" s="16"/>
      <c r="MU190" s="16"/>
      <c r="MV190" s="16"/>
      <c r="MW190" s="16"/>
      <c r="MX190" s="16"/>
      <c r="MY190" s="16"/>
      <c r="MZ190" s="16"/>
      <c r="NA190" s="16"/>
      <c r="NB190" s="16"/>
      <c r="NC190" s="16"/>
      <c r="ND190" s="16"/>
      <c r="NE190" s="16"/>
      <c r="NF190" s="16"/>
      <c r="NG190" s="16"/>
      <c r="NH190" s="16"/>
      <c r="NI190" s="16"/>
      <c r="NJ190" s="16"/>
      <c r="NK190" s="16"/>
      <c r="NL190" s="16"/>
      <c r="NM190" s="16"/>
      <c r="NN190" s="16"/>
      <c r="NO190" s="16"/>
      <c r="NP190" s="16"/>
      <c r="NQ190" s="16"/>
      <c r="NR190" s="16"/>
      <c r="NS190" s="16"/>
      <c r="NT190" s="16"/>
      <c r="NU190" s="16"/>
      <c r="NV190" s="16"/>
      <c r="NW190" s="16"/>
      <c r="NX190" s="16"/>
      <c r="NY190" s="16"/>
      <c r="NZ190" s="16"/>
      <c r="OA190" s="16"/>
      <c r="OB190" s="16"/>
      <c r="OC190" s="16"/>
      <c r="OD190" s="16"/>
      <c r="OE190" s="16"/>
      <c r="OF190" s="16"/>
      <c r="OG190" s="16"/>
      <c r="OH190" s="16"/>
      <c r="OI190" s="16"/>
      <c r="OJ190" s="16"/>
      <c r="OK190" s="16"/>
      <c r="OL190" s="16"/>
      <c r="OM190" s="16"/>
      <c r="ON190" s="16"/>
      <c r="OO190" s="16"/>
      <c r="OP190" s="16"/>
      <c r="OQ190" s="16"/>
      <c r="OR190" s="16"/>
      <c r="OS190" s="16"/>
      <c r="OT190" s="16"/>
      <c r="OU190" s="16"/>
      <c r="OV190" s="16"/>
      <c r="OW190" s="16"/>
      <c r="OX190" s="16"/>
      <c r="OY190" s="16"/>
      <c r="OZ190" s="16"/>
      <c r="PA190" s="16"/>
    </row>
    <row r="191" spans="1:417" ht="18">
      <c r="A191" s="16"/>
      <c r="B191" s="17"/>
      <c r="C191" s="17"/>
      <c r="D191" s="16"/>
      <c r="E191" s="17"/>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16"/>
      <c r="HM191" s="16"/>
      <c r="HN191" s="16"/>
      <c r="HO191" s="16"/>
      <c r="HP191" s="16"/>
      <c r="HQ191" s="16"/>
      <c r="HR191" s="16"/>
      <c r="HS191" s="16"/>
      <c r="HT191" s="16"/>
      <c r="HU191" s="16"/>
      <c r="HV191" s="16"/>
      <c r="HW191" s="16"/>
      <c r="HX191" s="16"/>
      <c r="HY191" s="16"/>
      <c r="HZ191" s="16"/>
      <c r="IA191" s="16"/>
      <c r="IB191" s="16"/>
      <c r="IC191" s="16"/>
      <c r="ID191" s="16"/>
      <c r="IE191" s="16"/>
      <c r="IF191" s="16"/>
      <c r="IG191" s="16"/>
      <c r="IH191" s="16"/>
      <c r="II191" s="16"/>
      <c r="IJ191" s="16"/>
      <c r="IK191" s="16"/>
      <c r="IL191" s="16"/>
      <c r="IM191" s="16"/>
      <c r="IN191" s="16"/>
      <c r="IO191" s="16"/>
      <c r="IP191" s="16"/>
      <c r="IQ191" s="16"/>
      <c r="IR191" s="16"/>
      <c r="IS191" s="16"/>
      <c r="IT191" s="16"/>
      <c r="IU191" s="16"/>
      <c r="IV191" s="16"/>
      <c r="IW191" s="16"/>
      <c r="IX191" s="16"/>
      <c r="IY191" s="16"/>
      <c r="IZ191" s="16"/>
      <c r="JA191" s="16"/>
      <c r="JB191" s="16"/>
      <c r="JC191" s="16"/>
      <c r="JD191" s="16"/>
      <c r="JE191" s="16"/>
      <c r="JF191" s="16"/>
      <c r="JG191" s="16"/>
      <c r="JH191" s="16"/>
      <c r="JI191" s="16"/>
      <c r="JJ191" s="16"/>
      <c r="JK191" s="16"/>
      <c r="JL191" s="16"/>
      <c r="JM191" s="16"/>
      <c r="JN191" s="16"/>
      <c r="JO191" s="16"/>
      <c r="JP191" s="16"/>
      <c r="JQ191" s="16"/>
      <c r="JR191" s="16"/>
      <c r="JS191" s="16"/>
      <c r="JT191" s="16"/>
      <c r="JU191" s="16"/>
      <c r="JV191" s="16"/>
      <c r="JW191" s="16"/>
      <c r="JX191" s="16"/>
      <c r="JY191" s="16"/>
      <c r="JZ191" s="16"/>
      <c r="KA191" s="16"/>
      <c r="KB191" s="16"/>
      <c r="KC191" s="16"/>
      <c r="KD191" s="16"/>
      <c r="KE191" s="16"/>
      <c r="KF191" s="16"/>
      <c r="KG191" s="16"/>
      <c r="KH191" s="16"/>
      <c r="KI191" s="16"/>
      <c r="KJ191" s="16"/>
      <c r="KK191" s="16"/>
      <c r="KL191" s="16"/>
      <c r="KM191" s="16"/>
      <c r="KN191" s="16"/>
      <c r="KO191" s="16"/>
      <c r="KP191" s="16"/>
      <c r="KQ191" s="16"/>
      <c r="KR191" s="16"/>
      <c r="KS191" s="16"/>
      <c r="KT191" s="16"/>
      <c r="KU191" s="16"/>
      <c r="KV191" s="16"/>
      <c r="KW191" s="16"/>
      <c r="KX191" s="16"/>
      <c r="KY191" s="16"/>
      <c r="KZ191" s="16"/>
      <c r="LA191" s="16"/>
      <c r="LB191" s="16"/>
      <c r="LC191" s="16"/>
      <c r="LD191" s="16"/>
      <c r="LE191" s="16"/>
      <c r="LF191" s="16"/>
      <c r="LG191" s="16"/>
      <c r="LH191" s="16"/>
      <c r="LI191" s="16"/>
      <c r="LJ191" s="16"/>
      <c r="LK191" s="16"/>
      <c r="LL191" s="16"/>
      <c r="LM191" s="16"/>
      <c r="LN191" s="16"/>
      <c r="LO191" s="16"/>
      <c r="LP191" s="16"/>
      <c r="LQ191" s="16"/>
      <c r="LR191" s="16"/>
      <c r="LS191" s="16"/>
      <c r="LT191" s="16"/>
      <c r="LU191" s="16"/>
      <c r="LV191" s="16"/>
      <c r="LW191" s="16"/>
      <c r="LX191" s="16"/>
      <c r="LY191" s="16"/>
      <c r="LZ191" s="16"/>
      <c r="MA191" s="16"/>
      <c r="MB191" s="16"/>
      <c r="MC191" s="16"/>
      <c r="MD191" s="16"/>
      <c r="ME191" s="16"/>
      <c r="MF191" s="16"/>
      <c r="MG191" s="16"/>
      <c r="MH191" s="16"/>
      <c r="MI191" s="16"/>
      <c r="MJ191" s="16"/>
      <c r="MK191" s="16"/>
      <c r="ML191" s="16"/>
      <c r="MM191" s="16"/>
      <c r="MN191" s="16"/>
      <c r="MO191" s="16"/>
      <c r="MP191" s="16"/>
      <c r="MQ191" s="16"/>
      <c r="MR191" s="16"/>
      <c r="MS191" s="16"/>
      <c r="MT191" s="16"/>
      <c r="MU191" s="16"/>
      <c r="MV191" s="16"/>
      <c r="MW191" s="16"/>
      <c r="MX191" s="16"/>
      <c r="MY191" s="16"/>
      <c r="MZ191" s="16"/>
      <c r="NA191" s="16"/>
      <c r="NB191" s="16"/>
      <c r="NC191" s="16"/>
      <c r="ND191" s="16"/>
      <c r="NE191" s="16"/>
      <c r="NF191" s="16"/>
      <c r="NG191" s="16"/>
      <c r="NH191" s="16"/>
      <c r="NI191" s="16"/>
      <c r="NJ191" s="16"/>
      <c r="NK191" s="16"/>
      <c r="NL191" s="16"/>
      <c r="NM191" s="16"/>
      <c r="NN191" s="16"/>
      <c r="NO191" s="16"/>
      <c r="NP191" s="16"/>
      <c r="NQ191" s="16"/>
      <c r="NR191" s="16"/>
      <c r="NS191" s="16"/>
      <c r="NT191" s="16"/>
      <c r="NU191" s="16"/>
      <c r="NV191" s="16"/>
      <c r="NW191" s="16"/>
      <c r="NX191" s="16"/>
      <c r="NY191" s="16"/>
      <c r="NZ191" s="16"/>
      <c r="OA191" s="16"/>
      <c r="OB191" s="16"/>
      <c r="OC191" s="16"/>
      <c r="OD191" s="16"/>
      <c r="OE191" s="16"/>
      <c r="OF191" s="16"/>
      <c r="OG191" s="16"/>
      <c r="OH191" s="16"/>
      <c r="OI191" s="16"/>
      <c r="OJ191" s="16"/>
      <c r="OK191" s="16"/>
      <c r="OL191" s="16"/>
      <c r="OM191" s="16"/>
      <c r="ON191" s="16"/>
      <c r="OO191" s="16"/>
      <c r="OP191" s="16"/>
      <c r="OQ191" s="16"/>
      <c r="OR191" s="16"/>
      <c r="OS191" s="16"/>
      <c r="OT191" s="16"/>
      <c r="OU191" s="16"/>
      <c r="OV191" s="16"/>
      <c r="OW191" s="16"/>
      <c r="OX191" s="16"/>
      <c r="OY191" s="16"/>
      <c r="OZ191" s="16"/>
      <c r="PA191" s="16"/>
    </row>
    <row r="192" spans="1:417" ht="18">
      <c r="A192" s="16"/>
      <c r="B192" s="17"/>
      <c r="C192" s="17"/>
      <c r="D192" s="16"/>
      <c r="E192" s="17"/>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c r="HT192" s="16"/>
      <c r="HU192" s="16"/>
      <c r="HV192" s="16"/>
      <c r="HW192" s="16"/>
      <c r="HX192" s="16"/>
      <c r="HY192" s="16"/>
      <c r="HZ192" s="16"/>
      <c r="IA192" s="16"/>
      <c r="IB192" s="16"/>
      <c r="IC192" s="16"/>
      <c r="ID192" s="16"/>
      <c r="IE192" s="16"/>
      <c r="IF192" s="16"/>
      <c r="IG192" s="16"/>
      <c r="IH192" s="16"/>
      <c r="II192" s="16"/>
      <c r="IJ192" s="16"/>
      <c r="IK192" s="16"/>
      <c r="IL192" s="16"/>
      <c r="IM192" s="16"/>
      <c r="IN192" s="16"/>
      <c r="IO192" s="16"/>
      <c r="IP192" s="16"/>
      <c r="IQ192" s="16"/>
      <c r="IR192" s="16"/>
      <c r="IS192" s="16"/>
      <c r="IT192" s="16"/>
      <c r="IU192" s="16"/>
      <c r="IV192" s="16"/>
      <c r="IW192" s="16"/>
      <c r="IX192" s="16"/>
      <c r="IY192" s="16"/>
      <c r="IZ192" s="16"/>
      <c r="JA192" s="16"/>
      <c r="JB192" s="16"/>
      <c r="JC192" s="16"/>
      <c r="JD192" s="16"/>
      <c r="JE192" s="16"/>
      <c r="JF192" s="16"/>
      <c r="JG192" s="16"/>
      <c r="JH192" s="16"/>
      <c r="JI192" s="16"/>
      <c r="JJ192" s="16"/>
      <c r="JK192" s="16"/>
      <c r="JL192" s="16"/>
      <c r="JM192" s="16"/>
      <c r="JN192" s="16"/>
      <c r="JO192" s="16"/>
      <c r="JP192" s="16"/>
      <c r="JQ192" s="16"/>
      <c r="JR192" s="16"/>
      <c r="JS192" s="16"/>
      <c r="JT192" s="16"/>
      <c r="JU192" s="16"/>
      <c r="JV192" s="16"/>
      <c r="JW192" s="16"/>
      <c r="JX192" s="16"/>
      <c r="JY192" s="16"/>
      <c r="JZ192" s="16"/>
      <c r="KA192" s="16"/>
      <c r="KB192" s="16"/>
      <c r="KC192" s="16"/>
      <c r="KD192" s="16"/>
      <c r="KE192" s="16"/>
      <c r="KF192" s="16"/>
      <c r="KG192" s="16"/>
      <c r="KH192" s="16"/>
      <c r="KI192" s="16"/>
      <c r="KJ192" s="16"/>
      <c r="KK192" s="16"/>
      <c r="KL192" s="16"/>
      <c r="KM192" s="16"/>
      <c r="KN192" s="16"/>
      <c r="KO192" s="16"/>
      <c r="KP192" s="16"/>
      <c r="KQ192" s="16"/>
      <c r="KR192" s="16"/>
      <c r="KS192" s="16"/>
      <c r="KT192" s="16"/>
      <c r="KU192" s="16"/>
      <c r="KV192" s="16"/>
      <c r="KW192" s="16"/>
      <c r="KX192" s="16"/>
      <c r="KY192" s="16"/>
      <c r="KZ192" s="16"/>
      <c r="LA192" s="16"/>
      <c r="LB192" s="16"/>
      <c r="LC192" s="16"/>
      <c r="LD192" s="16"/>
      <c r="LE192" s="16"/>
      <c r="LF192" s="16"/>
      <c r="LG192" s="16"/>
      <c r="LH192" s="16"/>
      <c r="LI192" s="16"/>
      <c r="LJ192" s="16"/>
      <c r="LK192" s="16"/>
      <c r="LL192" s="16"/>
      <c r="LM192" s="16"/>
      <c r="LN192" s="16"/>
      <c r="LO192" s="16"/>
      <c r="LP192" s="16"/>
      <c r="LQ192" s="16"/>
      <c r="LR192" s="16"/>
      <c r="LS192" s="16"/>
      <c r="LT192" s="16"/>
      <c r="LU192" s="16"/>
      <c r="LV192" s="16"/>
      <c r="LW192" s="16"/>
      <c r="LX192" s="16"/>
      <c r="LY192" s="16"/>
      <c r="LZ192" s="16"/>
      <c r="MA192" s="16"/>
      <c r="MB192" s="16"/>
      <c r="MC192" s="16"/>
      <c r="MD192" s="16"/>
      <c r="ME192" s="16"/>
      <c r="MF192" s="16"/>
      <c r="MG192" s="16"/>
      <c r="MH192" s="16"/>
      <c r="MI192" s="16"/>
      <c r="MJ192" s="16"/>
      <c r="MK192" s="16"/>
      <c r="ML192" s="16"/>
      <c r="MM192" s="16"/>
      <c r="MN192" s="16"/>
      <c r="MO192" s="16"/>
      <c r="MP192" s="16"/>
      <c r="MQ192" s="16"/>
      <c r="MR192" s="16"/>
      <c r="MS192" s="16"/>
      <c r="MT192" s="16"/>
      <c r="MU192" s="16"/>
      <c r="MV192" s="16"/>
      <c r="MW192" s="16"/>
      <c r="MX192" s="16"/>
      <c r="MY192" s="16"/>
      <c r="MZ192" s="16"/>
      <c r="NA192" s="16"/>
      <c r="NB192" s="16"/>
      <c r="NC192" s="16"/>
      <c r="ND192" s="16"/>
      <c r="NE192" s="16"/>
      <c r="NF192" s="16"/>
      <c r="NG192" s="16"/>
      <c r="NH192" s="16"/>
      <c r="NI192" s="16"/>
      <c r="NJ192" s="16"/>
      <c r="NK192" s="16"/>
      <c r="NL192" s="16"/>
      <c r="NM192" s="16"/>
      <c r="NN192" s="16"/>
      <c r="NO192" s="16"/>
      <c r="NP192" s="16"/>
      <c r="NQ192" s="16"/>
      <c r="NR192" s="16"/>
      <c r="NS192" s="16"/>
      <c r="NT192" s="16"/>
      <c r="NU192" s="16"/>
      <c r="NV192" s="16"/>
      <c r="NW192" s="16"/>
      <c r="NX192" s="16"/>
      <c r="NY192" s="16"/>
      <c r="NZ192" s="16"/>
      <c r="OA192" s="16"/>
      <c r="OB192" s="16"/>
      <c r="OC192" s="16"/>
      <c r="OD192" s="16"/>
      <c r="OE192" s="16"/>
      <c r="OF192" s="16"/>
      <c r="OG192" s="16"/>
      <c r="OH192" s="16"/>
      <c r="OI192" s="16"/>
      <c r="OJ192" s="16"/>
      <c r="OK192" s="16"/>
      <c r="OL192" s="16"/>
      <c r="OM192" s="16"/>
      <c r="ON192" s="16"/>
      <c r="OO192" s="16"/>
      <c r="OP192" s="16"/>
      <c r="OQ192" s="16"/>
      <c r="OR192" s="16"/>
      <c r="OS192" s="16"/>
      <c r="OT192" s="16"/>
      <c r="OU192" s="16"/>
      <c r="OV192" s="16"/>
      <c r="OW192" s="16"/>
      <c r="OX192" s="16"/>
      <c r="OY192" s="16"/>
      <c r="OZ192" s="16"/>
      <c r="PA192" s="16"/>
    </row>
    <row r="193" spans="1:417" ht="18">
      <c r="A193" s="16"/>
      <c r="B193" s="17"/>
      <c r="C193" s="17"/>
      <c r="D193" s="16"/>
      <c r="E193" s="17"/>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16"/>
      <c r="HM193" s="16"/>
      <c r="HN193" s="16"/>
      <c r="HO193" s="16"/>
      <c r="HP193" s="16"/>
      <c r="HQ193" s="16"/>
      <c r="HR193" s="16"/>
      <c r="HS193" s="16"/>
      <c r="HT193" s="16"/>
      <c r="HU193" s="16"/>
      <c r="HV193" s="16"/>
      <c r="HW193" s="16"/>
      <c r="HX193" s="16"/>
      <c r="HY193" s="16"/>
      <c r="HZ193" s="16"/>
      <c r="IA193" s="16"/>
      <c r="IB193" s="16"/>
      <c r="IC193" s="16"/>
      <c r="ID193" s="16"/>
      <c r="IE193" s="16"/>
      <c r="IF193" s="16"/>
      <c r="IG193" s="16"/>
      <c r="IH193" s="16"/>
      <c r="II193" s="16"/>
      <c r="IJ193" s="16"/>
      <c r="IK193" s="16"/>
      <c r="IL193" s="16"/>
      <c r="IM193" s="16"/>
      <c r="IN193" s="16"/>
      <c r="IO193" s="16"/>
      <c r="IP193" s="16"/>
      <c r="IQ193" s="16"/>
      <c r="IR193" s="16"/>
      <c r="IS193" s="16"/>
      <c r="IT193" s="16"/>
      <c r="IU193" s="16"/>
      <c r="IV193" s="16"/>
      <c r="IW193" s="16"/>
      <c r="IX193" s="16"/>
      <c r="IY193" s="16"/>
      <c r="IZ193" s="16"/>
      <c r="JA193" s="16"/>
      <c r="JB193" s="16"/>
      <c r="JC193" s="16"/>
      <c r="JD193" s="16"/>
      <c r="JE193" s="16"/>
      <c r="JF193" s="16"/>
      <c r="JG193" s="16"/>
      <c r="JH193" s="16"/>
      <c r="JI193" s="16"/>
      <c r="JJ193" s="16"/>
      <c r="JK193" s="16"/>
      <c r="JL193" s="16"/>
      <c r="JM193" s="16"/>
      <c r="JN193" s="16"/>
      <c r="JO193" s="16"/>
      <c r="JP193" s="16"/>
      <c r="JQ193" s="16"/>
      <c r="JR193" s="16"/>
      <c r="JS193" s="16"/>
      <c r="JT193" s="16"/>
      <c r="JU193" s="16"/>
      <c r="JV193" s="16"/>
      <c r="JW193" s="16"/>
      <c r="JX193" s="16"/>
      <c r="JY193" s="16"/>
      <c r="JZ193" s="16"/>
      <c r="KA193" s="16"/>
      <c r="KB193" s="16"/>
      <c r="KC193" s="16"/>
      <c r="KD193" s="16"/>
      <c r="KE193" s="16"/>
      <c r="KF193" s="16"/>
      <c r="KG193" s="16"/>
      <c r="KH193" s="16"/>
      <c r="KI193" s="16"/>
      <c r="KJ193" s="16"/>
      <c r="KK193" s="16"/>
      <c r="KL193" s="16"/>
      <c r="KM193" s="16"/>
      <c r="KN193" s="16"/>
      <c r="KO193" s="16"/>
      <c r="KP193" s="16"/>
      <c r="KQ193" s="16"/>
      <c r="KR193" s="16"/>
      <c r="KS193" s="16"/>
      <c r="KT193" s="16"/>
      <c r="KU193" s="16"/>
      <c r="KV193" s="16"/>
      <c r="KW193" s="16"/>
      <c r="KX193" s="16"/>
      <c r="KY193" s="16"/>
      <c r="KZ193" s="16"/>
      <c r="LA193" s="16"/>
      <c r="LB193" s="16"/>
      <c r="LC193" s="16"/>
      <c r="LD193" s="16"/>
      <c r="LE193" s="16"/>
      <c r="LF193" s="16"/>
      <c r="LG193" s="16"/>
      <c r="LH193" s="16"/>
      <c r="LI193" s="16"/>
      <c r="LJ193" s="16"/>
      <c r="LK193" s="16"/>
      <c r="LL193" s="16"/>
      <c r="LM193" s="16"/>
      <c r="LN193" s="16"/>
      <c r="LO193" s="16"/>
      <c r="LP193" s="16"/>
      <c r="LQ193" s="16"/>
      <c r="LR193" s="16"/>
      <c r="LS193" s="16"/>
      <c r="LT193" s="16"/>
      <c r="LU193" s="16"/>
      <c r="LV193" s="16"/>
      <c r="LW193" s="16"/>
      <c r="LX193" s="16"/>
      <c r="LY193" s="16"/>
      <c r="LZ193" s="16"/>
      <c r="MA193" s="16"/>
      <c r="MB193" s="16"/>
      <c r="MC193" s="16"/>
      <c r="MD193" s="16"/>
      <c r="ME193" s="16"/>
      <c r="MF193" s="16"/>
      <c r="MG193" s="16"/>
      <c r="MH193" s="16"/>
      <c r="MI193" s="16"/>
      <c r="MJ193" s="16"/>
      <c r="MK193" s="16"/>
      <c r="ML193" s="16"/>
      <c r="MM193" s="16"/>
      <c r="MN193" s="16"/>
      <c r="MO193" s="16"/>
      <c r="MP193" s="16"/>
      <c r="MQ193" s="16"/>
      <c r="MR193" s="16"/>
      <c r="MS193" s="16"/>
      <c r="MT193" s="16"/>
      <c r="MU193" s="16"/>
      <c r="MV193" s="16"/>
      <c r="MW193" s="16"/>
      <c r="MX193" s="16"/>
      <c r="MY193" s="16"/>
      <c r="MZ193" s="16"/>
      <c r="NA193" s="16"/>
      <c r="NB193" s="16"/>
      <c r="NC193" s="16"/>
      <c r="ND193" s="16"/>
      <c r="NE193" s="16"/>
      <c r="NF193" s="16"/>
      <c r="NG193" s="16"/>
      <c r="NH193" s="16"/>
      <c r="NI193" s="16"/>
      <c r="NJ193" s="16"/>
      <c r="NK193" s="16"/>
      <c r="NL193" s="16"/>
      <c r="NM193" s="16"/>
      <c r="NN193" s="16"/>
      <c r="NO193" s="16"/>
      <c r="NP193" s="16"/>
      <c r="NQ193" s="16"/>
      <c r="NR193" s="16"/>
      <c r="NS193" s="16"/>
      <c r="NT193" s="16"/>
      <c r="NU193" s="16"/>
      <c r="NV193" s="16"/>
      <c r="NW193" s="16"/>
      <c r="NX193" s="16"/>
      <c r="NY193" s="16"/>
      <c r="NZ193" s="16"/>
      <c r="OA193" s="16"/>
      <c r="OB193" s="16"/>
      <c r="OC193" s="16"/>
      <c r="OD193" s="16"/>
      <c r="OE193" s="16"/>
      <c r="OF193" s="16"/>
      <c r="OG193" s="16"/>
      <c r="OH193" s="16"/>
      <c r="OI193" s="16"/>
      <c r="OJ193" s="16"/>
      <c r="OK193" s="16"/>
      <c r="OL193" s="16"/>
      <c r="OM193" s="16"/>
      <c r="ON193" s="16"/>
      <c r="OO193" s="16"/>
      <c r="OP193" s="16"/>
      <c r="OQ193" s="16"/>
      <c r="OR193" s="16"/>
      <c r="OS193" s="16"/>
      <c r="OT193" s="16"/>
      <c r="OU193" s="16"/>
      <c r="OV193" s="16"/>
      <c r="OW193" s="16"/>
      <c r="OX193" s="16"/>
      <c r="OY193" s="16"/>
      <c r="OZ193" s="16"/>
      <c r="PA193" s="16"/>
    </row>
    <row r="194" spans="1:417" ht="18">
      <c r="A194" s="16"/>
      <c r="B194" s="17"/>
      <c r="C194" s="17"/>
      <c r="D194" s="16"/>
      <c r="E194" s="17"/>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c r="HT194" s="16"/>
      <c r="HU194" s="16"/>
      <c r="HV194" s="16"/>
      <c r="HW194" s="16"/>
      <c r="HX194" s="16"/>
      <c r="HY194" s="16"/>
      <c r="HZ194" s="16"/>
      <c r="IA194" s="16"/>
      <c r="IB194" s="16"/>
      <c r="IC194" s="16"/>
      <c r="ID194" s="16"/>
      <c r="IE194" s="16"/>
      <c r="IF194" s="16"/>
      <c r="IG194" s="16"/>
      <c r="IH194" s="16"/>
      <c r="II194" s="16"/>
      <c r="IJ194" s="16"/>
      <c r="IK194" s="16"/>
      <c r="IL194" s="16"/>
      <c r="IM194" s="16"/>
      <c r="IN194" s="16"/>
      <c r="IO194" s="16"/>
      <c r="IP194" s="16"/>
      <c r="IQ194" s="16"/>
      <c r="IR194" s="16"/>
      <c r="IS194" s="16"/>
      <c r="IT194" s="16"/>
      <c r="IU194" s="16"/>
      <c r="IV194" s="16"/>
      <c r="IW194" s="16"/>
      <c r="IX194" s="16"/>
      <c r="IY194" s="16"/>
      <c r="IZ194" s="16"/>
      <c r="JA194" s="16"/>
      <c r="JB194" s="16"/>
      <c r="JC194" s="16"/>
      <c r="JD194" s="16"/>
      <c r="JE194" s="16"/>
      <c r="JF194" s="16"/>
      <c r="JG194" s="16"/>
      <c r="JH194" s="16"/>
      <c r="JI194" s="16"/>
      <c r="JJ194" s="16"/>
      <c r="JK194" s="16"/>
      <c r="JL194" s="16"/>
      <c r="JM194" s="16"/>
      <c r="JN194" s="16"/>
      <c r="JO194" s="16"/>
      <c r="JP194" s="16"/>
      <c r="JQ194" s="16"/>
      <c r="JR194" s="16"/>
      <c r="JS194" s="16"/>
      <c r="JT194" s="16"/>
      <c r="JU194" s="16"/>
      <c r="JV194" s="16"/>
      <c r="JW194" s="16"/>
      <c r="JX194" s="16"/>
      <c r="JY194" s="16"/>
      <c r="JZ194" s="16"/>
      <c r="KA194" s="16"/>
      <c r="KB194" s="16"/>
      <c r="KC194" s="16"/>
      <c r="KD194" s="16"/>
      <c r="KE194" s="16"/>
      <c r="KF194" s="16"/>
      <c r="KG194" s="16"/>
      <c r="KH194" s="16"/>
      <c r="KI194" s="16"/>
      <c r="KJ194" s="16"/>
      <c r="KK194" s="16"/>
      <c r="KL194" s="16"/>
      <c r="KM194" s="16"/>
      <c r="KN194" s="16"/>
      <c r="KO194" s="16"/>
      <c r="KP194" s="16"/>
      <c r="KQ194" s="16"/>
      <c r="KR194" s="16"/>
      <c r="KS194" s="16"/>
      <c r="KT194" s="16"/>
      <c r="KU194" s="16"/>
      <c r="KV194" s="16"/>
      <c r="KW194" s="16"/>
      <c r="KX194" s="16"/>
      <c r="KY194" s="16"/>
      <c r="KZ194" s="16"/>
      <c r="LA194" s="16"/>
      <c r="LB194" s="16"/>
      <c r="LC194" s="16"/>
      <c r="LD194" s="16"/>
      <c r="LE194" s="16"/>
      <c r="LF194" s="16"/>
      <c r="LG194" s="16"/>
      <c r="LH194" s="16"/>
      <c r="LI194" s="16"/>
      <c r="LJ194" s="16"/>
      <c r="LK194" s="16"/>
      <c r="LL194" s="16"/>
      <c r="LM194" s="16"/>
      <c r="LN194" s="16"/>
      <c r="LO194" s="16"/>
      <c r="LP194" s="16"/>
      <c r="LQ194" s="16"/>
      <c r="LR194" s="16"/>
      <c r="LS194" s="16"/>
      <c r="LT194" s="16"/>
      <c r="LU194" s="16"/>
      <c r="LV194" s="16"/>
      <c r="LW194" s="16"/>
      <c r="LX194" s="16"/>
      <c r="LY194" s="16"/>
      <c r="LZ194" s="16"/>
      <c r="MA194" s="16"/>
      <c r="MB194" s="16"/>
      <c r="MC194" s="16"/>
      <c r="MD194" s="16"/>
      <c r="ME194" s="16"/>
      <c r="MF194" s="16"/>
      <c r="MG194" s="16"/>
      <c r="MH194" s="16"/>
      <c r="MI194" s="16"/>
      <c r="MJ194" s="16"/>
      <c r="MK194" s="16"/>
      <c r="ML194" s="16"/>
      <c r="MM194" s="16"/>
      <c r="MN194" s="16"/>
      <c r="MO194" s="16"/>
      <c r="MP194" s="16"/>
      <c r="MQ194" s="16"/>
      <c r="MR194" s="16"/>
      <c r="MS194" s="16"/>
      <c r="MT194" s="16"/>
      <c r="MU194" s="16"/>
      <c r="MV194" s="16"/>
      <c r="MW194" s="16"/>
      <c r="MX194" s="16"/>
      <c r="MY194" s="16"/>
      <c r="MZ194" s="16"/>
      <c r="NA194" s="16"/>
      <c r="NB194" s="16"/>
      <c r="NC194" s="16"/>
      <c r="ND194" s="16"/>
      <c r="NE194" s="16"/>
      <c r="NF194" s="16"/>
      <c r="NG194" s="16"/>
      <c r="NH194" s="16"/>
      <c r="NI194" s="16"/>
      <c r="NJ194" s="16"/>
      <c r="NK194" s="16"/>
      <c r="NL194" s="16"/>
      <c r="NM194" s="16"/>
      <c r="NN194" s="16"/>
      <c r="NO194" s="16"/>
      <c r="NP194" s="16"/>
      <c r="NQ194" s="16"/>
      <c r="NR194" s="16"/>
      <c r="NS194" s="16"/>
      <c r="NT194" s="16"/>
      <c r="NU194" s="16"/>
      <c r="NV194" s="16"/>
      <c r="NW194" s="16"/>
      <c r="NX194" s="16"/>
      <c r="NY194" s="16"/>
      <c r="NZ194" s="16"/>
      <c r="OA194" s="16"/>
      <c r="OB194" s="16"/>
      <c r="OC194" s="16"/>
      <c r="OD194" s="16"/>
      <c r="OE194" s="16"/>
      <c r="OF194" s="16"/>
      <c r="OG194" s="16"/>
      <c r="OH194" s="16"/>
      <c r="OI194" s="16"/>
      <c r="OJ194" s="16"/>
      <c r="OK194" s="16"/>
      <c r="OL194" s="16"/>
      <c r="OM194" s="16"/>
      <c r="ON194" s="16"/>
      <c r="OO194" s="16"/>
      <c r="OP194" s="16"/>
      <c r="OQ194" s="16"/>
      <c r="OR194" s="16"/>
      <c r="OS194" s="16"/>
      <c r="OT194" s="16"/>
      <c r="OU194" s="16"/>
      <c r="OV194" s="16"/>
      <c r="OW194" s="16"/>
      <c r="OX194" s="16"/>
      <c r="OY194" s="16"/>
      <c r="OZ194" s="16"/>
      <c r="PA194" s="16"/>
    </row>
    <row r="195" spans="1:417" ht="18">
      <c r="A195" s="16"/>
      <c r="B195" s="17"/>
      <c r="C195" s="17"/>
      <c r="D195" s="16"/>
      <c r="E195" s="17"/>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6"/>
      <c r="DX195" s="16"/>
      <c r="DY195" s="16"/>
      <c r="DZ195" s="16"/>
      <c r="EA195" s="16"/>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16"/>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16"/>
      <c r="GH195" s="16"/>
      <c r="GI195" s="16"/>
      <c r="GJ195" s="16"/>
      <c r="GK195" s="16"/>
      <c r="GL195" s="16"/>
      <c r="GM195" s="16"/>
      <c r="GN195" s="16"/>
      <c r="GO195" s="16"/>
      <c r="GP195" s="16"/>
      <c r="GQ195" s="16"/>
      <c r="GR195" s="16"/>
      <c r="GS195" s="16"/>
      <c r="GT195" s="16"/>
      <c r="GU195" s="16"/>
      <c r="GV195" s="16"/>
      <c r="GW195" s="16"/>
      <c r="GX195" s="16"/>
      <c r="GY195" s="16"/>
      <c r="GZ195" s="16"/>
      <c r="HA195" s="16"/>
      <c r="HB195" s="16"/>
      <c r="HC195" s="16"/>
      <c r="HD195" s="16"/>
      <c r="HE195" s="16"/>
      <c r="HF195" s="16"/>
      <c r="HG195" s="16"/>
      <c r="HH195" s="16"/>
      <c r="HI195" s="16"/>
      <c r="HJ195" s="16"/>
      <c r="HK195" s="16"/>
      <c r="HL195" s="16"/>
      <c r="HM195" s="16"/>
      <c r="HN195" s="16"/>
      <c r="HO195" s="16"/>
      <c r="HP195" s="16"/>
      <c r="HQ195" s="16"/>
      <c r="HR195" s="16"/>
      <c r="HS195" s="16"/>
      <c r="HT195" s="16"/>
      <c r="HU195" s="16"/>
      <c r="HV195" s="16"/>
      <c r="HW195" s="16"/>
      <c r="HX195" s="16"/>
      <c r="HY195" s="16"/>
      <c r="HZ195" s="16"/>
      <c r="IA195" s="16"/>
      <c r="IB195" s="16"/>
      <c r="IC195" s="16"/>
      <c r="ID195" s="16"/>
      <c r="IE195" s="16"/>
      <c r="IF195" s="16"/>
      <c r="IG195" s="16"/>
      <c r="IH195" s="16"/>
      <c r="II195" s="16"/>
      <c r="IJ195" s="16"/>
      <c r="IK195" s="16"/>
      <c r="IL195" s="16"/>
      <c r="IM195" s="16"/>
      <c r="IN195" s="16"/>
      <c r="IO195" s="16"/>
      <c r="IP195" s="16"/>
      <c r="IQ195" s="16"/>
      <c r="IR195" s="16"/>
      <c r="IS195" s="16"/>
      <c r="IT195" s="16"/>
      <c r="IU195" s="16"/>
      <c r="IV195" s="16"/>
      <c r="IW195" s="16"/>
      <c r="IX195" s="16"/>
      <c r="IY195" s="16"/>
      <c r="IZ195" s="16"/>
      <c r="JA195" s="16"/>
      <c r="JB195" s="16"/>
      <c r="JC195" s="16"/>
      <c r="JD195" s="16"/>
      <c r="JE195" s="16"/>
      <c r="JF195" s="16"/>
      <c r="JG195" s="16"/>
      <c r="JH195" s="16"/>
      <c r="JI195" s="16"/>
      <c r="JJ195" s="16"/>
      <c r="JK195" s="16"/>
      <c r="JL195" s="16"/>
      <c r="JM195" s="16"/>
      <c r="JN195" s="16"/>
      <c r="JO195" s="16"/>
      <c r="JP195" s="16"/>
      <c r="JQ195" s="16"/>
      <c r="JR195" s="16"/>
      <c r="JS195" s="16"/>
      <c r="JT195" s="16"/>
      <c r="JU195" s="16"/>
      <c r="JV195" s="16"/>
      <c r="JW195" s="16"/>
      <c r="JX195" s="16"/>
      <c r="JY195" s="16"/>
      <c r="JZ195" s="16"/>
      <c r="KA195" s="16"/>
      <c r="KB195" s="16"/>
      <c r="KC195" s="16"/>
      <c r="KD195" s="16"/>
      <c r="KE195" s="16"/>
      <c r="KF195" s="16"/>
      <c r="KG195" s="16"/>
      <c r="KH195" s="16"/>
      <c r="KI195" s="16"/>
      <c r="KJ195" s="16"/>
      <c r="KK195" s="16"/>
      <c r="KL195" s="16"/>
      <c r="KM195" s="16"/>
      <c r="KN195" s="16"/>
      <c r="KO195" s="16"/>
      <c r="KP195" s="16"/>
      <c r="KQ195" s="16"/>
      <c r="KR195" s="16"/>
      <c r="KS195" s="16"/>
      <c r="KT195" s="16"/>
      <c r="KU195" s="16"/>
      <c r="KV195" s="16"/>
      <c r="KW195" s="16"/>
      <c r="KX195" s="16"/>
      <c r="KY195" s="16"/>
      <c r="KZ195" s="16"/>
      <c r="LA195" s="16"/>
      <c r="LB195" s="16"/>
      <c r="LC195" s="16"/>
      <c r="LD195" s="16"/>
      <c r="LE195" s="16"/>
      <c r="LF195" s="16"/>
      <c r="LG195" s="16"/>
      <c r="LH195" s="16"/>
      <c r="LI195" s="16"/>
      <c r="LJ195" s="16"/>
      <c r="LK195" s="16"/>
      <c r="LL195" s="16"/>
      <c r="LM195" s="16"/>
      <c r="LN195" s="16"/>
      <c r="LO195" s="16"/>
      <c r="LP195" s="16"/>
      <c r="LQ195" s="16"/>
      <c r="LR195" s="16"/>
      <c r="LS195" s="16"/>
      <c r="LT195" s="16"/>
      <c r="LU195" s="16"/>
      <c r="LV195" s="16"/>
      <c r="LW195" s="16"/>
      <c r="LX195" s="16"/>
      <c r="LY195" s="16"/>
      <c r="LZ195" s="16"/>
      <c r="MA195" s="16"/>
      <c r="MB195" s="16"/>
      <c r="MC195" s="16"/>
      <c r="MD195" s="16"/>
      <c r="ME195" s="16"/>
      <c r="MF195" s="16"/>
      <c r="MG195" s="16"/>
      <c r="MH195" s="16"/>
      <c r="MI195" s="16"/>
      <c r="MJ195" s="16"/>
      <c r="MK195" s="16"/>
      <c r="ML195" s="16"/>
      <c r="MM195" s="16"/>
      <c r="MN195" s="16"/>
      <c r="MO195" s="16"/>
      <c r="MP195" s="16"/>
      <c r="MQ195" s="16"/>
      <c r="MR195" s="16"/>
      <c r="MS195" s="16"/>
      <c r="MT195" s="16"/>
      <c r="MU195" s="16"/>
      <c r="MV195" s="16"/>
      <c r="MW195" s="16"/>
      <c r="MX195" s="16"/>
      <c r="MY195" s="16"/>
      <c r="MZ195" s="16"/>
      <c r="NA195" s="16"/>
      <c r="NB195" s="16"/>
      <c r="NC195" s="16"/>
      <c r="ND195" s="16"/>
      <c r="NE195" s="16"/>
      <c r="NF195" s="16"/>
      <c r="NG195" s="16"/>
      <c r="NH195" s="16"/>
      <c r="NI195" s="16"/>
      <c r="NJ195" s="16"/>
      <c r="NK195" s="16"/>
      <c r="NL195" s="16"/>
      <c r="NM195" s="16"/>
      <c r="NN195" s="16"/>
      <c r="NO195" s="16"/>
      <c r="NP195" s="16"/>
      <c r="NQ195" s="16"/>
      <c r="NR195" s="16"/>
      <c r="NS195" s="16"/>
      <c r="NT195" s="16"/>
      <c r="NU195" s="16"/>
      <c r="NV195" s="16"/>
      <c r="NW195" s="16"/>
      <c r="NX195" s="16"/>
      <c r="NY195" s="16"/>
      <c r="NZ195" s="16"/>
      <c r="OA195" s="16"/>
      <c r="OB195" s="16"/>
      <c r="OC195" s="16"/>
      <c r="OD195" s="16"/>
      <c r="OE195" s="16"/>
      <c r="OF195" s="16"/>
      <c r="OG195" s="16"/>
      <c r="OH195" s="16"/>
      <c r="OI195" s="16"/>
      <c r="OJ195" s="16"/>
      <c r="OK195" s="16"/>
      <c r="OL195" s="16"/>
      <c r="OM195" s="16"/>
      <c r="ON195" s="16"/>
      <c r="OO195" s="16"/>
      <c r="OP195" s="16"/>
      <c r="OQ195" s="16"/>
      <c r="OR195" s="16"/>
      <c r="OS195" s="16"/>
      <c r="OT195" s="16"/>
      <c r="OU195" s="16"/>
      <c r="OV195" s="16"/>
      <c r="OW195" s="16"/>
      <c r="OX195" s="16"/>
      <c r="OY195" s="16"/>
      <c r="OZ195" s="16"/>
      <c r="PA195" s="16"/>
    </row>
    <row r="196" spans="1:417" ht="18">
      <c r="A196" s="16"/>
      <c r="B196" s="17"/>
      <c r="C196" s="17"/>
      <c r="D196" s="16"/>
      <c r="E196" s="17"/>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16"/>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16"/>
      <c r="GI196" s="16"/>
      <c r="GJ196" s="16"/>
      <c r="GK196" s="16"/>
      <c r="GL196" s="16"/>
      <c r="GM196" s="16"/>
      <c r="GN196" s="16"/>
      <c r="GO196" s="16"/>
      <c r="GP196" s="16"/>
      <c r="GQ196" s="16"/>
      <c r="GR196" s="16"/>
      <c r="GS196" s="16"/>
      <c r="GT196" s="16"/>
      <c r="GU196" s="16"/>
      <c r="GV196" s="16"/>
      <c r="GW196" s="16"/>
      <c r="GX196" s="16"/>
      <c r="GY196" s="16"/>
      <c r="GZ196" s="16"/>
      <c r="HA196" s="16"/>
      <c r="HB196" s="16"/>
      <c r="HC196" s="16"/>
      <c r="HD196" s="16"/>
      <c r="HE196" s="16"/>
      <c r="HF196" s="16"/>
      <c r="HG196" s="16"/>
      <c r="HH196" s="16"/>
      <c r="HI196" s="16"/>
      <c r="HJ196" s="16"/>
      <c r="HK196" s="16"/>
      <c r="HL196" s="16"/>
      <c r="HM196" s="16"/>
      <c r="HN196" s="16"/>
      <c r="HO196" s="16"/>
      <c r="HP196" s="16"/>
      <c r="HQ196" s="16"/>
      <c r="HR196" s="16"/>
      <c r="HS196" s="16"/>
      <c r="HT196" s="16"/>
      <c r="HU196" s="16"/>
      <c r="HV196" s="16"/>
      <c r="HW196" s="16"/>
      <c r="HX196" s="16"/>
      <c r="HY196" s="16"/>
      <c r="HZ196" s="16"/>
      <c r="IA196" s="16"/>
      <c r="IB196" s="16"/>
      <c r="IC196" s="16"/>
      <c r="ID196" s="16"/>
      <c r="IE196" s="16"/>
      <c r="IF196" s="16"/>
      <c r="IG196" s="16"/>
      <c r="IH196" s="16"/>
      <c r="II196" s="16"/>
      <c r="IJ196" s="16"/>
      <c r="IK196" s="16"/>
      <c r="IL196" s="16"/>
      <c r="IM196" s="16"/>
      <c r="IN196" s="16"/>
      <c r="IO196" s="16"/>
      <c r="IP196" s="16"/>
      <c r="IQ196" s="16"/>
      <c r="IR196" s="16"/>
      <c r="IS196" s="16"/>
      <c r="IT196" s="16"/>
      <c r="IU196" s="16"/>
      <c r="IV196" s="16"/>
      <c r="IW196" s="16"/>
      <c r="IX196" s="16"/>
      <c r="IY196" s="16"/>
      <c r="IZ196" s="16"/>
      <c r="JA196" s="16"/>
      <c r="JB196" s="16"/>
      <c r="JC196" s="16"/>
      <c r="JD196" s="16"/>
      <c r="JE196" s="16"/>
      <c r="JF196" s="16"/>
      <c r="JG196" s="16"/>
      <c r="JH196" s="16"/>
      <c r="JI196" s="16"/>
      <c r="JJ196" s="16"/>
      <c r="JK196" s="16"/>
      <c r="JL196" s="16"/>
      <c r="JM196" s="16"/>
      <c r="JN196" s="16"/>
      <c r="JO196" s="16"/>
      <c r="JP196" s="16"/>
      <c r="JQ196" s="16"/>
      <c r="JR196" s="16"/>
      <c r="JS196" s="16"/>
      <c r="JT196" s="16"/>
      <c r="JU196" s="16"/>
      <c r="JV196" s="16"/>
      <c r="JW196" s="16"/>
      <c r="JX196" s="16"/>
      <c r="JY196" s="16"/>
      <c r="JZ196" s="16"/>
      <c r="KA196" s="16"/>
      <c r="KB196" s="16"/>
      <c r="KC196" s="16"/>
      <c r="KD196" s="16"/>
      <c r="KE196" s="16"/>
      <c r="KF196" s="16"/>
      <c r="KG196" s="16"/>
      <c r="KH196" s="16"/>
      <c r="KI196" s="16"/>
      <c r="KJ196" s="16"/>
      <c r="KK196" s="16"/>
      <c r="KL196" s="16"/>
      <c r="KM196" s="16"/>
      <c r="KN196" s="16"/>
      <c r="KO196" s="16"/>
      <c r="KP196" s="16"/>
      <c r="KQ196" s="16"/>
      <c r="KR196" s="16"/>
      <c r="KS196" s="16"/>
      <c r="KT196" s="16"/>
      <c r="KU196" s="16"/>
      <c r="KV196" s="16"/>
      <c r="KW196" s="16"/>
      <c r="KX196" s="16"/>
      <c r="KY196" s="16"/>
      <c r="KZ196" s="16"/>
      <c r="LA196" s="16"/>
      <c r="LB196" s="16"/>
      <c r="LC196" s="16"/>
      <c r="LD196" s="16"/>
      <c r="LE196" s="16"/>
      <c r="LF196" s="16"/>
      <c r="LG196" s="16"/>
      <c r="LH196" s="16"/>
      <c r="LI196" s="16"/>
      <c r="LJ196" s="16"/>
      <c r="LK196" s="16"/>
      <c r="LL196" s="16"/>
      <c r="LM196" s="16"/>
      <c r="LN196" s="16"/>
      <c r="LO196" s="16"/>
      <c r="LP196" s="16"/>
      <c r="LQ196" s="16"/>
      <c r="LR196" s="16"/>
      <c r="LS196" s="16"/>
      <c r="LT196" s="16"/>
      <c r="LU196" s="16"/>
      <c r="LV196" s="16"/>
      <c r="LW196" s="16"/>
      <c r="LX196" s="16"/>
      <c r="LY196" s="16"/>
      <c r="LZ196" s="16"/>
      <c r="MA196" s="16"/>
      <c r="MB196" s="16"/>
      <c r="MC196" s="16"/>
      <c r="MD196" s="16"/>
      <c r="ME196" s="16"/>
      <c r="MF196" s="16"/>
      <c r="MG196" s="16"/>
      <c r="MH196" s="16"/>
      <c r="MI196" s="16"/>
      <c r="MJ196" s="16"/>
      <c r="MK196" s="16"/>
      <c r="ML196" s="16"/>
      <c r="MM196" s="16"/>
      <c r="MN196" s="16"/>
      <c r="MO196" s="16"/>
      <c r="MP196" s="16"/>
      <c r="MQ196" s="16"/>
      <c r="MR196" s="16"/>
      <c r="MS196" s="16"/>
      <c r="MT196" s="16"/>
      <c r="MU196" s="16"/>
      <c r="MV196" s="16"/>
      <c r="MW196" s="16"/>
      <c r="MX196" s="16"/>
      <c r="MY196" s="16"/>
      <c r="MZ196" s="16"/>
      <c r="NA196" s="16"/>
      <c r="NB196" s="16"/>
      <c r="NC196" s="16"/>
      <c r="ND196" s="16"/>
      <c r="NE196" s="16"/>
      <c r="NF196" s="16"/>
      <c r="NG196" s="16"/>
      <c r="NH196" s="16"/>
      <c r="NI196" s="16"/>
      <c r="NJ196" s="16"/>
      <c r="NK196" s="16"/>
      <c r="NL196" s="16"/>
      <c r="NM196" s="16"/>
      <c r="NN196" s="16"/>
      <c r="NO196" s="16"/>
      <c r="NP196" s="16"/>
      <c r="NQ196" s="16"/>
      <c r="NR196" s="16"/>
      <c r="NS196" s="16"/>
      <c r="NT196" s="16"/>
      <c r="NU196" s="16"/>
      <c r="NV196" s="16"/>
      <c r="NW196" s="16"/>
      <c r="NX196" s="16"/>
      <c r="NY196" s="16"/>
      <c r="NZ196" s="16"/>
      <c r="OA196" s="16"/>
      <c r="OB196" s="16"/>
      <c r="OC196" s="16"/>
      <c r="OD196" s="16"/>
      <c r="OE196" s="16"/>
      <c r="OF196" s="16"/>
      <c r="OG196" s="16"/>
      <c r="OH196" s="16"/>
      <c r="OI196" s="16"/>
      <c r="OJ196" s="16"/>
      <c r="OK196" s="16"/>
      <c r="OL196" s="16"/>
      <c r="OM196" s="16"/>
      <c r="ON196" s="16"/>
      <c r="OO196" s="16"/>
      <c r="OP196" s="16"/>
      <c r="OQ196" s="16"/>
      <c r="OR196" s="16"/>
      <c r="OS196" s="16"/>
      <c r="OT196" s="16"/>
      <c r="OU196" s="16"/>
      <c r="OV196" s="16"/>
      <c r="OW196" s="16"/>
      <c r="OX196" s="16"/>
      <c r="OY196" s="16"/>
      <c r="OZ196" s="16"/>
      <c r="PA196" s="16"/>
    </row>
    <row r="197" spans="1:417" ht="18">
      <c r="A197" s="16"/>
      <c r="B197" s="17"/>
      <c r="C197" s="17"/>
      <c r="D197" s="16"/>
      <c r="E197" s="17"/>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c r="HT197" s="16"/>
      <c r="HU197" s="16"/>
      <c r="HV197" s="16"/>
      <c r="HW197" s="16"/>
      <c r="HX197" s="16"/>
      <c r="HY197" s="16"/>
      <c r="HZ197" s="16"/>
      <c r="IA197" s="16"/>
      <c r="IB197" s="16"/>
      <c r="IC197" s="16"/>
      <c r="ID197" s="16"/>
      <c r="IE197" s="16"/>
      <c r="IF197" s="16"/>
      <c r="IG197" s="16"/>
      <c r="IH197" s="16"/>
      <c r="II197" s="16"/>
      <c r="IJ197" s="16"/>
      <c r="IK197" s="16"/>
      <c r="IL197" s="16"/>
      <c r="IM197" s="16"/>
      <c r="IN197" s="16"/>
      <c r="IO197" s="16"/>
      <c r="IP197" s="16"/>
      <c r="IQ197" s="16"/>
      <c r="IR197" s="16"/>
      <c r="IS197" s="16"/>
      <c r="IT197" s="16"/>
      <c r="IU197" s="16"/>
      <c r="IV197" s="16"/>
      <c r="IW197" s="16"/>
      <c r="IX197" s="16"/>
      <c r="IY197" s="16"/>
      <c r="IZ197" s="16"/>
      <c r="JA197" s="16"/>
      <c r="JB197" s="16"/>
      <c r="JC197" s="16"/>
      <c r="JD197" s="16"/>
      <c r="JE197" s="16"/>
      <c r="JF197" s="16"/>
      <c r="JG197" s="16"/>
      <c r="JH197" s="16"/>
      <c r="JI197" s="16"/>
      <c r="JJ197" s="16"/>
      <c r="JK197" s="16"/>
      <c r="JL197" s="16"/>
      <c r="JM197" s="16"/>
      <c r="JN197" s="16"/>
      <c r="JO197" s="16"/>
      <c r="JP197" s="16"/>
      <c r="JQ197" s="16"/>
      <c r="JR197" s="16"/>
      <c r="JS197" s="16"/>
      <c r="JT197" s="16"/>
      <c r="JU197" s="16"/>
      <c r="JV197" s="16"/>
      <c r="JW197" s="16"/>
      <c r="JX197" s="16"/>
      <c r="JY197" s="16"/>
      <c r="JZ197" s="16"/>
      <c r="KA197" s="16"/>
      <c r="KB197" s="16"/>
      <c r="KC197" s="16"/>
      <c r="KD197" s="16"/>
      <c r="KE197" s="16"/>
      <c r="KF197" s="16"/>
      <c r="KG197" s="16"/>
      <c r="KH197" s="16"/>
      <c r="KI197" s="16"/>
      <c r="KJ197" s="16"/>
      <c r="KK197" s="16"/>
      <c r="KL197" s="16"/>
      <c r="KM197" s="16"/>
      <c r="KN197" s="16"/>
      <c r="KO197" s="16"/>
      <c r="KP197" s="16"/>
      <c r="KQ197" s="16"/>
      <c r="KR197" s="16"/>
      <c r="KS197" s="16"/>
      <c r="KT197" s="16"/>
      <c r="KU197" s="16"/>
      <c r="KV197" s="16"/>
      <c r="KW197" s="16"/>
      <c r="KX197" s="16"/>
      <c r="KY197" s="16"/>
      <c r="KZ197" s="16"/>
      <c r="LA197" s="16"/>
      <c r="LB197" s="16"/>
      <c r="LC197" s="16"/>
      <c r="LD197" s="16"/>
      <c r="LE197" s="16"/>
      <c r="LF197" s="16"/>
      <c r="LG197" s="16"/>
      <c r="LH197" s="16"/>
      <c r="LI197" s="16"/>
      <c r="LJ197" s="16"/>
      <c r="LK197" s="16"/>
      <c r="LL197" s="16"/>
      <c r="LM197" s="16"/>
      <c r="LN197" s="16"/>
      <c r="LO197" s="16"/>
      <c r="LP197" s="16"/>
      <c r="LQ197" s="16"/>
      <c r="LR197" s="16"/>
      <c r="LS197" s="16"/>
      <c r="LT197" s="16"/>
      <c r="LU197" s="16"/>
      <c r="LV197" s="16"/>
      <c r="LW197" s="16"/>
      <c r="LX197" s="16"/>
      <c r="LY197" s="16"/>
      <c r="LZ197" s="16"/>
      <c r="MA197" s="16"/>
      <c r="MB197" s="16"/>
      <c r="MC197" s="16"/>
      <c r="MD197" s="16"/>
      <c r="ME197" s="16"/>
      <c r="MF197" s="16"/>
      <c r="MG197" s="16"/>
      <c r="MH197" s="16"/>
      <c r="MI197" s="16"/>
      <c r="MJ197" s="16"/>
      <c r="MK197" s="16"/>
      <c r="ML197" s="16"/>
      <c r="MM197" s="16"/>
      <c r="MN197" s="16"/>
      <c r="MO197" s="16"/>
      <c r="MP197" s="16"/>
      <c r="MQ197" s="16"/>
      <c r="MR197" s="16"/>
      <c r="MS197" s="16"/>
      <c r="MT197" s="16"/>
      <c r="MU197" s="16"/>
      <c r="MV197" s="16"/>
      <c r="MW197" s="16"/>
      <c r="MX197" s="16"/>
      <c r="MY197" s="16"/>
      <c r="MZ197" s="16"/>
      <c r="NA197" s="16"/>
      <c r="NB197" s="16"/>
      <c r="NC197" s="16"/>
      <c r="ND197" s="16"/>
      <c r="NE197" s="16"/>
      <c r="NF197" s="16"/>
      <c r="NG197" s="16"/>
      <c r="NH197" s="16"/>
      <c r="NI197" s="16"/>
      <c r="NJ197" s="16"/>
      <c r="NK197" s="16"/>
      <c r="NL197" s="16"/>
      <c r="NM197" s="16"/>
      <c r="NN197" s="16"/>
      <c r="NO197" s="16"/>
      <c r="NP197" s="16"/>
      <c r="NQ197" s="16"/>
      <c r="NR197" s="16"/>
      <c r="NS197" s="16"/>
      <c r="NT197" s="16"/>
      <c r="NU197" s="16"/>
      <c r="NV197" s="16"/>
      <c r="NW197" s="16"/>
      <c r="NX197" s="16"/>
      <c r="NY197" s="16"/>
      <c r="NZ197" s="16"/>
      <c r="OA197" s="16"/>
      <c r="OB197" s="16"/>
      <c r="OC197" s="16"/>
      <c r="OD197" s="16"/>
      <c r="OE197" s="16"/>
      <c r="OF197" s="16"/>
      <c r="OG197" s="16"/>
      <c r="OH197" s="16"/>
      <c r="OI197" s="16"/>
      <c r="OJ197" s="16"/>
      <c r="OK197" s="16"/>
      <c r="OL197" s="16"/>
      <c r="OM197" s="16"/>
      <c r="ON197" s="16"/>
      <c r="OO197" s="16"/>
      <c r="OP197" s="16"/>
      <c r="OQ197" s="16"/>
      <c r="OR197" s="16"/>
      <c r="OS197" s="16"/>
      <c r="OT197" s="16"/>
      <c r="OU197" s="16"/>
      <c r="OV197" s="16"/>
      <c r="OW197" s="16"/>
      <c r="OX197" s="16"/>
      <c r="OY197" s="16"/>
      <c r="OZ197" s="16"/>
      <c r="PA197" s="16"/>
    </row>
  </sheetData>
  <mergeCells count="1">
    <mergeCell ref="A27:E28"/>
  </mergeCells>
  <dataValidations count="1">
    <dataValidation allowBlank="1" showDropDown="1" sqref="G21" xr:uid="{B329C5DE-E701-4608-AD95-696B052F7CE8}"/>
  </dataValidations>
  <pageMargins left="0.7" right="0.7" top="0.75" bottom="0.75" header="0.3" footer="0.3"/>
  <pageSetup paperSize="5" fitToHeight="0" orientation="landscape"/>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50E9D-FEA4-4819-A297-EA87609130B6}">
  <dimension ref="A1"/>
  <sheetViews>
    <sheetView workbookViewId="0"/>
  </sheetViews>
  <sheetFormatPr defaultRowHeight="12.7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b7ed9a4-51c8-4c61-8fe6-e9f6568ad8f0" xsi:nil="true"/>
    <lcf76f155ced4ddcb4097134ff3c332f xmlns="026f02e1-c9a7-4fce-a513-9369bb52e94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C7C24450046C947B29F12AA63D5C29D" ma:contentTypeVersion="14" ma:contentTypeDescription="Create a new document." ma:contentTypeScope="" ma:versionID="bc3eec09902f818c83324e1252092707">
  <xsd:schema xmlns:xsd="http://www.w3.org/2001/XMLSchema" xmlns:xs="http://www.w3.org/2001/XMLSchema" xmlns:p="http://schemas.microsoft.com/office/2006/metadata/properties" xmlns:ns2="026f02e1-c9a7-4fce-a513-9369bb52e945" xmlns:ns3="cb7ed9a4-51c8-4c61-8fe6-e9f6568ad8f0" targetNamespace="http://schemas.microsoft.com/office/2006/metadata/properties" ma:root="true" ma:fieldsID="cb6667e8e14c42a3be008192cbf742d5" ns2:_="" ns3:_="">
    <xsd:import namespace="026f02e1-c9a7-4fce-a513-9369bb52e945"/>
    <xsd:import namespace="cb7ed9a4-51c8-4c61-8fe6-e9f6568ad8f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6f02e1-c9a7-4fce-a513-9369bb52e9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65734345-156e-4042-bdac-36dbe0d4db91"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7ed9a4-51c8-4c61-8fe6-e9f6568ad8f0"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8206e1fd-7bff-4649-ba27-780b6d40a2fa}" ma:internalName="TaxCatchAll" ma:showField="CatchAllData" ma:web="cb7ed9a4-51c8-4c61-8fe6-e9f6568ad8f0">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1651CF-90B2-4DDF-9859-FA8D485330DD}">
  <ds:schemaRefs>
    <ds:schemaRef ds:uri="http://schemas.microsoft.com/office/2006/metadata/properties"/>
    <ds:schemaRef ds:uri="http://schemas.microsoft.com/office/infopath/2007/PartnerControls"/>
    <ds:schemaRef ds:uri="cb7ed9a4-51c8-4c61-8fe6-e9f6568ad8f0"/>
    <ds:schemaRef ds:uri="026f02e1-c9a7-4fce-a513-9369bb52e945"/>
  </ds:schemaRefs>
</ds:datastoreItem>
</file>

<file path=customXml/itemProps2.xml><?xml version="1.0" encoding="utf-8"?>
<ds:datastoreItem xmlns:ds="http://schemas.openxmlformats.org/officeDocument/2006/customXml" ds:itemID="{B15C64F1-2734-43B8-A53F-53DC2B74E8AB}">
  <ds:schemaRefs>
    <ds:schemaRef ds:uri="http://schemas.microsoft.com/sharepoint/v3/contenttype/forms"/>
  </ds:schemaRefs>
</ds:datastoreItem>
</file>

<file path=customXml/itemProps3.xml><?xml version="1.0" encoding="utf-8"?>
<ds:datastoreItem xmlns:ds="http://schemas.openxmlformats.org/officeDocument/2006/customXml" ds:itemID="{A9F76B87-1E39-4384-9E4E-1141F6A038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6f02e1-c9a7-4fce-a513-9369bb52e945"/>
    <ds:schemaRef ds:uri="cb7ed9a4-51c8-4c61-8fe6-e9f6568ad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DATA</vt:lpstr>
      <vt:lpstr>Report-21.11.24</vt:lpstr>
      <vt:lpstr>Ministry Reports</vt:lpstr>
      <vt:lpstr>Ministry Appendices</vt:lpstr>
      <vt:lpstr>MOF Appendix</vt:lpstr>
      <vt:lpstr>MYDNS - data in progress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Astrid Casimire</cp:lastModifiedBy>
  <cp:revision/>
  <dcterms:created xsi:type="dcterms:W3CDTF">2024-07-08T18:02:33Z</dcterms:created>
  <dcterms:modified xsi:type="dcterms:W3CDTF">2025-01-14T13:41:24Z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0x0101008C7C24450046C947B29F12AA63D5C29D</vt:lpwstr>
  </property>
  <property fmtid="{D5CDD505-2E9C-101B-9397-08002B2CF9AE}" pid="3" name="MediaServiceImageTags">
    <vt:lpwstr/>
  </property>
</Properties>
</file>