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922"/>
  <workbookPr/>
  <xr:revisionPtr revIDLastSave="0" documentId="8_{37C14E73-CBF7-4388-BAB3-DCB82664BB05}" xr6:coauthVersionLast="47" xr6:coauthVersionMax="47" xr10:uidLastSave="{00000000-0000-0000-0000-000000000000}"/>
  <bookViews>
    <workbookView xWindow="240" yWindow="105" windowWidth="14805" windowHeight="8010" xr2:uid="{00000000-000D-0000-FFFF-FFFF00000000}"/>
  </bookViews>
  <sheets>
    <sheet name="DATA" sheetId="2" r:id="rId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379" i="2" l="1"/>
  <c r="H378" i="2"/>
  <c r="H377" i="2"/>
  <c r="H376" i="2"/>
  <c r="H43" i="2"/>
  <c r="H42" i="2"/>
  <c r="H41" i="2"/>
  <c r="H39" i="2"/>
  <c r="I14" i="2"/>
  <c r="I13" i="2"/>
  <c r="I12" i="2"/>
  <c r="I11" i="2"/>
  <c r="I10" i="2"/>
  <c r="I9" i="2"/>
  <c r="I8" i="2"/>
  <c r="I7" i="2"/>
</calcChain>
</file>

<file path=xl/sharedStrings.xml><?xml version="1.0" encoding="utf-8"?>
<sst xmlns="http://schemas.openxmlformats.org/spreadsheetml/2006/main" count="3572" uniqueCount="554">
  <si>
    <t>Fiscal Year</t>
  </si>
  <si>
    <t>Ministry</t>
  </si>
  <si>
    <t>Ministry Abbreviation</t>
  </si>
  <si>
    <t>Executing State Agency/Department</t>
  </si>
  <si>
    <t>Name of Grant/Programme</t>
  </si>
  <si>
    <t>Grant/Programme Description</t>
  </si>
  <si>
    <t>Type (Grant or Programme)</t>
  </si>
  <si>
    <t>No. of Grants Distributed / No. of Programme Beneficiaries</t>
  </si>
  <si>
    <t>Value of Grants Distributed / Programme Expenditure ($TTD)</t>
  </si>
  <si>
    <t>Comments</t>
  </si>
  <si>
    <t>Theme</t>
  </si>
  <si>
    <t>2020</t>
  </si>
  <si>
    <t>Ministry of Planning and Development</t>
  </si>
  <si>
    <t>MPD</t>
  </si>
  <si>
    <t>Green Fund Executing Unit</t>
  </si>
  <si>
    <t>Green Fund</t>
  </si>
  <si>
    <t>In accordance with clause 64 of the Miscellaneous Taxes act Chapter 77.01, the purpose of the Fund is to financially assist Organizations and Community Groups that are engaged in activities related to the main focal areas of:-Remediation; Reforestation; Environmental education and public awareness of environmental issues; Conservation of the environment</t>
  </si>
  <si>
    <t>Grant</t>
  </si>
  <si>
    <t>Number of Grants Distributed column shows the number of financial disbursements made to either existing or new projects.</t>
  </si>
  <si>
    <t>Environment, NGOs</t>
  </si>
  <si>
    <t>2021</t>
  </si>
  <si>
    <t>Number of Grants Distributed column shows the number of financial disbursements made to different projects, either existing or new.</t>
  </si>
  <si>
    <t>2022</t>
  </si>
  <si>
    <t>2023</t>
  </si>
  <si>
    <t>2024</t>
  </si>
  <si>
    <t>CARIRI</t>
  </si>
  <si>
    <t>Bridging the Gap to Commercial Application of Innovation</t>
  </si>
  <si>
    <t>Scale Up of business operations post the covid-19 pandemic</t>
  </si>
  <si>
    <t>Programme</t>
  </si>
  <si>
    <t>Funded by the IDB. Value of USD $199,034.13 converted to TTD using exchange rate of 6.77</t>
  </si>
  <si>
    <t>Entrepreneurship, Business</t>
  </si>
  <si>
    <t>Funded by the IDB. Value of USD $33,306.88 converted to TTD using exchange rate of 6.77</t>
  </si>
  <si>
    <t>DIA Youth Innovation Lab</t>
  </si>
  <si>
    <t>Seed funding for youth entrepreneurs</t>
  </si>
  <si>
    <t>Funded by the Trust for the Americas. Value of USD $20,000 converted to TTD using exchange rate of 6.77</t>
  </si>
  <si>
    <t>Youth, Entrepreneurship</t>
  </si>
  <si>
    <t>Funded by the Trust for the Americas. Value of USD $25,000 converted to TTD using exchange rate of 6.77</t>
  </si>
  <si>
    <t>Shaping the Future of Innovation</t>
  </si>
  <si>
    <t>To spur private sector-led innovation that can contribute to socio-economic growth</t>
  </si>
  <si>
    <t>Funded by the European Union and IDB Lab. Value of USD $2,116,977.09 converted to TTD using exchange rate of 6.77</t>
  </si>
  <si>
    <t>Funded by the European Union and IDB Lab. Value of USD $1,796,544.34  converted to TTD using exchange rate of 6.77</t>
  </si>
  <si>
    <t>Funded by the European Union and IDB Lab. Value of USD  $1,614,953.83 converted to TTD using exchange rate of 6.77</t>
  </si>
  <si>
    <t>Ministry of Youth Development and National Service</t>
  </si>
  <si>
    <t>MYDNS</t>
  </si>
  <si>
    <t>Youth Affairs Division</t>
  </si>
  <si>
    <t>Grant Funding to Non-Profit Institutions</t>
  </si>
  <si>
    <t>To aid youth as well as youth-led and youth serving organizations facilitate capacity building and institutional strengthening initiatives as well as youth and community development projects.</t>
  </si>
  <si>
    <t>NGOs, Youth</t>
  </si>
  <si>
    <t>Ministry of Agriculture, Land and Fisheries</t>
  </si>
  <si>
    <t>MALF</t>
  </si>
  <si>
    <t>Accounts</t>
  </si>
  <si>
    <t>Agricultural Finance Support Programme Funds (Agro-Incentive Grant)</t>
  </si>
  <si>
    <t>Specific areas eligible in the first year for funding under the Agro-Incentive are as follows: (1) Upgrade of Facilities/Farms - Existing farmers who wish to perform farm upgrades with the intention of reducing labour via mechanization, reducing the cost of production, implementing new technology and improvement of health, safety and food safety in operations, (2) New Farm Start-Up for new or young farmers - The incentive can be used as a guarantee to the Agricultural Development Bank (ADB) to access financing, (3) Livestock Farmers for upgrade of breeding stock, (4) Dairy Farmers - Farm upgrades with the intention of increasing productivity, efficiency in food safety, (5) Fish and Fish Processing - For value added activities.</t>
  </si>
  <si>
    <t>Agriculture, Entrepreneurship, Farming</t>
  </si>
  <si>
    <t>RAN &amp; RAS</t>
  </si>
  <si>
    <t>Agricultural Incentive Programme (AIP)</t>
  </si>
  <si>
    <t>A tangible fiscal and non-fiscal package of rebates and exemptions on goods and services offered to the farming community. It serves as an indication of the Ministry's commitment to the fostering of growth and development of various agricultural sub-sectors in a liberalized trading environment. It seeks to encourage farmers to increase production, promote good agricultural practices, encourage the preservation of the environment and the conservation of natural resources as well as promote youth in agriculture. Incentives are offered for land preparation, machinery and equipment, soil conservation, vehicles, specific tree crops, irrigation, pasture management for livestock, post-harvest and marketing, security, waste management, and more. The Incentive Programme has recently undergone a few major changes, and in addition to new incentives, the programme also tries to encourage conservation of the environment, and good agricultural practices.</t>
  </si>
  <si>
    <t>Agriculture, Youth, Environment, Farming, Export</t>
  </si>
  <si>
    <t>Fisheries</t>
  </si>
  <si>
    <t>Fisheries Incentive Programme</t>
  </si>
  <si>
    <t>The Incentive Programme provides subsidies to fishermen</t>
  </si>
  <si>
    <t>Agriculture, Fishing</t>
  </si>
  <si>
    <t>Forestry</t>
  </si>
  <si>
    <t>Forestry Incentive Programme</t>
  </si>
  <si>
    <t>The Forestry Incentive Programme is to reverse the cycle of deforestation and degradation on private lands by encouraging the reforestation of such.</t>
  </si>
  <si>
    <t>Agriculture, Environment, Forestry</t>
  </si>
  <si>
    <t>Regional Administration North (RAN) &amp; Regional Administration South Division (RAS)</t>
  </si>
  <si>
    <t>Relief of Flood Damage</t>
  </si>
  <si>
    <t>The aim of the Flood Damage Grants is to support the farmers in reinstating their land to productivity swiftly.</t>
  </si>
  <si>
    <t>Agriculture, Farming, Disaster Relief, Flooding</t>
  </si>
  <si>
    <t>Ministry of Public Utilities</t>
  </si>
  <si>
    <t>MPU</t>
  </si>
  <si>
    <t>Trinidad and Tobago Electricity Commission (T&amp;TEC)/Water and Sewerage Authority (WASA)/MPU Sectoral Programmes and Projects Unit (SPPU)</t>
  </si>
  <si>
    <t>Utility Assistance Programme (UAP)</t>
  </si>
  <si>
    <t>(1) Bill Assistance - To provide financial assistance to low income customers of both the Trinidad and Tobago Electricity Commission (T&amp;TEC) and Water and Sewerage Authority (WASA) by way of subsidies in order to ensure their continued access to basic utilities, (2) Water Tank Assistance - To provide one time assistance of a water tank and fittings to low income households and community based facilities so as to ensure their access to safely stored water, (3) Solar Panel Assistance - Provide solar panels to low income families who are unable to access electricity in remote areas where it is uneconomical and in some cases unfeasible for T&amp;TEC to supply electricity service.</t>
  </si>
  <si>
    <t>(1) Bill Assistance - 13,373 beneficiaries; Value of Electric Subsidy - $200 per bill or a maximum of $1,200 annually. The subsidy is applied to T&amp;TEC's bills bi-monthly. Water Subsidy - A2 customers $140 and A3 and A4 customers $200 annually; (2) Water Tank Assistance - 32 beneficiaries; Value of Grants for 600/650 gallons - $2,100; 800 gallon - $2,600 (3) Solar Power Assistance - 0; Value of grant is $45,000 per system</t>
  </si>
  <si>
    <t>Utilities, Low-Income, Home Improvement</t>
  </si>
  <si>
    <t>(1) Bill Assistance - 13,462 beneficiaries; Value of Electric Subsidy - $200 per bill or a maximum of $1,200 annually. The subsidy is applied to T&amp;TEC's bills bi-monthly. Water Subsidy - A2 customers $140 and A3 and A4 customers $200 annually; (2) Water Tank Assistance - 0; Value of Grants for 600/650 gallons - $2,100; 800 gallon - $2,600 (3) Solar Power Assistance - 0; Value of grant is $45,000 per system</t>
  </si>
  <si>
    <t>(1) Bill Assistance - 13,576 beneficiaries; Value of Electric Subsidy - $200 per bill or a maximum of $1,200 annually. The subsidy is applied to T&amp;TEC's bills bi-monthly. Water Subsidy - A2 customers $140 and A3 and A4 customers $200 annually; (2) Water Tank Assistance - 135 beneficiaries; Value of Grants for 600/650 gallons - $2,100; 800 gallon - $2,600 (3) Solar Power Assistance - 1; Value of grant is $45,000 per system</t>
  </si>
  <si>
    <t>(1) Bill Assistance - 13,070 beneficiaries; Value of Electric Subsidy - $200 per bill or a maximum of $1,200 annually. The subsidy is applied to T&amp;TEC's bills bi-monthly. Water Subsidy - A2 customers $140 and A3 and A4 customers $200 annually; (2) Water Tank Assistance - 84 beneficiaries; Value of Grants for 600/650 gallons - $2,100; 800 gallon - $2,600 (3) Solar Power Assistance - 2; Value of grant is $45,000 per system</t>
  </si>
  <si>
    <t>(1) Bill Assistance - 13,018 beneficiaries; Value of Electric Subsidy - $200 per bill or a maximum of $1,200 annually. The subsidy is applied to T&amp;TEC's bills bi-monthly. Water Subsidy - A2 customers $140 and A3 and A4 customers $200 annually; (2) Water Tank Assistance - 56 beneficiaries; Value of Grants for 600/650 gallons - $2,100; 800 gallon - $2,600 (3) Solar Power Assistance - 0; Value of grant is $45,000 per system</t>
  </si>
  <si>
    <t>Trinidad and Tobago Electrical Commission  (T&amp;TEC) - Sectoral Programmes and Projects Unit (SPPU)</t>
  </si>
  <si>
    <t>Electrification Programme</t>
  </si>
  <si>
    <t>The Electrification Programme is aimed at improving the social and economic welfare of the less fortunate sectors of the population. The benefits of the Programme include the following: (1) Combating poverty, (2) Stimulating employment and equality of opportunity, (3) Fostering rural-urban equality, (4) Significantly improving the quality of life for citizens, especially the vulnerable, by its positive impact on health and living standards.</t>
  </si>
  <si>
    <t>Jobs benefitted 82 residents</t>
  </si>
  <si>
    <t>Utilities, Electricity, Home Improvement</t>
  </si>
  <si>
    <t>Jobs benefitted 162 residents</t>
  </si>
  <si>
    <t>Jobs benefitted 126 residents</t>
  </si>
  <si>
    <t>Jobs benefitted 151 residents</t>
  </si>
  <si>
    <t>Jobs benefitted 250 residents</t>
  </si>
  <si>
    <t>Electrical Inspectorate Division (EID)/Trinidad and Tobago Electricity Commission (T&amp;TEC) - Sectoral Programmes and Projects Unit (SPPU)</t>
  </si>
  <si>
    <t>Residential Electrification Assistance Programme (REAP)</t>
  </si>
  <si>
    <t>REAP assist citizens of Trinidad and Tobago by providing first time wiring and rewiring services to low income homeowners. (1) First Time Wiring - This service targets households that have never been wired before (2) Rewiring - Targets homes with existing wiring that is outdated or aged wiring.</t>
  </si>
  <si>
    <t>REAP provides a one-time assistance to eligible persons whose homes lack proper wiring or have outdated and faulty electrical systems. This initiative not only addresses immediate safety concerns but also contributes to the promotion of equity between rural and urban areas by extending support to low income households and communities, enabling them to access electricity.</t>
  </si>
  <si>
    <t>Home Wiring, Low-Income</t>
  </si>
  <si>
    <t xml:space="preserve">REAP provides a one-time assistance to eligible persons whose homes lack proper wiring or have outdated and faulty electrical systems. This initiative not only addresses immediate safety concerns but also contributes to the promotion of equity between rural and urban areas by extending support to low income households and communities, enabling them to access electricity. </t>
  </si>
  <si>
    <t>Office of the Prime Minister - Communications</t>
  </si>
  <si>
    <t>OPM-C</t>
  </si>
  <si>
    <t>N/A</t>
  </si>
  <si>
    <t>No grants are dispensed by this Ministry</t>
  </si>
  <si>
    <t>Office of the Attorney General and Ministry of Legal Affairs</t>
  </si>
  <si>
    <t>AGLA</t>
  </si>
  <si>
    <t>Ministry of Housing and Urban Development</t>
  </si>
  <si>
    <t>MHUD</t>
  </si>
  <si>
    <t>Housing Programme Facilitation and Implementation Unit (HPFIU)</t>
  </si>
  <si>
    <t>Home Improvement Grant</t>
  </si>
  <si>
    <t>To provide assistance to low income households whose homes are in urgent need of repair</t>
  </si>
  <si>
    <t>Home Repairs, Low-Income</t>
  </si>
  <si>
    <t>Awaiting releases of $1,192,500 which will facilitate the disbursement of 80 grants. As of September 27, 2024</t>
  </si>
  <si>
    <t>Emergency Shelter Relief Fund</t>
  </si>
  <si>
    <t>To provide assistance to those persons in repairing or constructing temporary shelter for their families in the event of natural disasters</t>
  </si>
  <si>
    <t>Disaster Relief, Home Repairs, Home Construction</t>
  </si>
  <si>
    <t>No allocation received.</t>
  </si>
  <si>
    <t xml:space="preserve">Programme Monitoring, Coordinating and Evaluation Unit (PMCEU) </t>
  </si>
  <si>
    <t>Home Improvement Subsidy</t>
  </si>
  <si>
    <t>To assist families with needed home improvements</t>
  </si>
  <si>
    <t>Home Improvement, Low-Income</t>
  </si>
  <si>
    <t>As of August 31, 2024</t>
  </si>
  <si>
    <t>Home Construction Subsidy</t>
  </si>
  <si>
    <t xml:space="preserve">To assist families with the construction of a new housing solution </t>
  </si>
  <si>
    <t>Home Construction, Low-Income</t>
  </si>
  <si>
    <t>Ministry of Health</t>
  </si>
  <si>
    <t>MOH</t>
  </si>
  <si>
    <t>Health Policy, Research and Planning</t>
  </si>
  <si>
    <t>Subventions to NGOs and Non-Profit Organisations</t>
  </si>
  <si>
    <t>Provision of key services aligned to the Ministry's strategic priorities such as chronic diseases, HIV/AIDS, maternal and neonatal care, drug and rehabilitation services, and therapy to differently abled children</t>
  </si>
  <si>
    <t>NGOs receiving subventions - Diabetes Association of Trinidad and Tobago, Heartbeat International, Living Water Community, Trinidad and Tobago Cancer Society, Trinidad and Tobago Heart Foundation, The Just Because Foundation, HEAL House Rehabilitation Centre, Rebirth House, Serenity Place, Trinidad and Tobago National Council on Alcoholism, Autistic Society, Horses Helping Humans, Christ Child Convalescent Home, Cotton Tree Foundation, Medical Research Foundation of Trinidad and Tobago, Breastfeeding Association of Trinidad and Tobago, Mamatoto Centre, Society for Inherited and Severe Blood Disorders</t>
  </si>
  <si>
    <t>Health, NGO</t>
  </si>
  <si>
    <t>External Patient Programme</t>
  </si>
  <si>
    <t>Waiting List for Surgery</t>
  </si>
  <si>
    <t>Through this programme, patients in the public health system who have been waiting more than 3 months for a procedure, are facilitated at private healthcare institutions for their surgeries/procedures (Ministry pays private institutions directly)</t>
  </si>
  <si>
    <t>Procedures facilitated include joint replacements, cataract surgeries, MRIs and CT Scans</t>
  </si>
  <si>
    <t>Health, Surgery</t>
  </si>
  <si>
    <t>Procedures facilitated include joint replacements and cataract surgeries.</t>
  </si>
  <si>
    <t>Procedures facilitated include vitrectomies and joint replacements.</t>
  </si>
  <si>
    <t>Procedures facilitated included vitrectomies, cerebral angiograms and joint replacements.</t>
  </si>
  <si>
    <t>Treatment of Adult Cardiac Disease</t>
  </si>
  <si>
    <t>To provide urgent cardiac procedures/services to patients (Ministry pays private institutions directly)</t>
  </si>
  <si>
    <t>Procedures facilitated include angiograms, coronary artery bypasses, open heart surgeries, PCIs (stenting), valve replacements and aortic dissections</t>
  </si>
  <si>
    <t>Health, Cardiac Treatment</t>
  </si>
  <si>
    <t>Procedures facilitated include angiograms, angioplasties, open heart surgeries, and electrophysiology studies</t>
  </si>
  <si>
    <t>Procedures facilitated include angiograms, angioplasties, open heart surgeries, coronary artery bypass grafts, valve replacements, pulmonary vein isolations and electrophysiology studies</t>
  </si>
  <si>
    <t>Procedures facilitated include angiograms, angioplasties, coronary artery bypass grafts and electrophysiology studies</t>
  </si>
  <si>
    <t xml:space="preserve">Renal Dialysis </t>
  </si>
  <si>
    <t>To provide urgent dialysis treatment services to patients through partnerships with private institutions (Ministry pays private institutions directly)</t>
  </si>
  <si>
    <t>Health, Renal Dialysis</t>
  </si>
  <si>
    <t>Increased expenditure in 2021 was due to a rollover of invoices from 2020.</t>
  </si>
  <si>
    <t>Ministry of Trade and Industry</t>
  </si>
  <si>
    <t>MTI</t>
  </si>
  <si>
    <t>Investment Directorate</t>
  </si>
  <si>
    <t>Grant Fund Facility (GFF)</t>
  </si>
  <si>
    <t>To provide new opportunities to develop small and medium sized enterprises (SMEs) that are involved in the production of high value-added products and services that can compete in export markets and companies that foster the economy's diversification thrust.</t>
  </si>
  <si>
    <t>Entrepreneurship, Business, Export, Diversification</t>
  </si>
  <si>
    <t>Business Development Directorate</t>
  </si>
  <si>
    <t>Steelpan Manufacturing Grant Fund Facility (SMGFF)</t>
  </si>
  <si>
    <t>To provide aid to local steelpan manufacturers for the acquisition of new machinery, equipment, tools, raw materials and training.</t>
  </si>
  <si>
    <t>Manufacturing, Steelpan</t>
  </si>
  <si>
    <t>Grant Facility for Micro and Small Enterprises (MSEs) in the Yachting Sector</t>
  </si>
  <si>
    <t>To provide working capital needed to rebuild the yachting sector, specifically for service providers</t>
  </si>
  <si>
    <t>Commenced in 2022</t>
  </si>
  <si>
    <t>Entrepreneurship, Yachting</t>
  </si>
  <si>
    <t>exporTT</t>
  </si>
  <si>
    <t>Research and Development Fund (RDF)</t>
  </si>
  <si>
    <t>To provide financial support to the non-energy manufacturing and services sector with the aim to stimulate exports by supporting investment in new and advanced technology and innovation and export related product modification as a competitiveness enhancement tool for business enterprises in the non-oil manufacturing and services sector</t>
  </si>
  <si>
    <t>Manufacturing, Research, Export, Business</t>
  </si>
  <si>
    <t>Export Booster Initiative (EBI) - International Certification Fund (ICF)</t>
  </si>
  <si>
    <t>To provide financial assistance to the Manufacturing Sector (including Agro processing), for a range of applicable international standards to boost production of non-energy exports and contribute to import substitution. Funding will be provided in the form of grants and will partly cover the costs associated to meet recognized international standards.</t>
  </si>
  <si>
    <t>Commenced in 2021</t>
  </si>
  <si>
    <t>Manufacturing, Export, Business, Diversification, Agro-Processing</t>
  </si>
  <si>
    <t>Export Booster Initiative (EBI) - Labelling and Product Testing Fund</t>
  </si>
  <si>
    <t>To assist companies to meet the statutory and legal product requirements of target markets</t>
  </si>
  <si>
    <t>Export Booster Initiative (EBI) - In-Market Promotions</t>
  </si>
  <si>
    <t>To provide aid to companies that are locally owned and manufacture their products locally for in-market promotion activities, which include shelf stocking fees, shipping of samples for tastings and in-store promotions</t>
  </si>
  <si>
    <t>Commenced in 2023</t>
  </si>
  <si>
    <t>Business, Entrepreneurship, Manufacturing</t>
  </si>
  <si>
    <t>Music Business Development Grant</t>
  </si>
  <si>
    <t>To provide financial assistance to facilitate greater international exposure of Trinidad and Tobago local artistes with the aim of exporting Trinidad and Tobago's music to the world</t>
  </si>
  <si>
    <t>Music, Culture, Entertainment, Business</t>
  </si>
  <si>
    <t>Co-Financing Initiative</t>
  </si>
  <si>
    <t>To assist companies with funding for a portion of pre-approved activities incurred in reaching their selected export markets.</t>
  </si>
  <si>
    <t>Manufacturing, Export, Business</t>
  </si>
  <si>
    <t>Ministry of Education</t>
  </si>
  <si>
    <t>MOE</t>
  </si>
  <si>
    <t>Curriculum Planning and Development Division/Education Technology Unit</t>
  </si>
  <si>
    <t>Continuation Classes</t>
  </si>
  <si>
    <t>To provide second chances to students to achieve CXC passes/upgrade their CXC passes</t>
  </si>
  <si>
    <t>Number of grants refers to the number of students enrolled in Continuation Classes. Value of Grants refers to the cost of hosting the programme (teacher stipends). Payments in FY 2021 and 2022 represent arrears. Programme shifted to online modality in FY 2023.</t>
  </si>
  <si>
    <t>Education, CXC</t>
  </si>
  <si>
    <t xml:space="preserve"> </t>
  </si>
  <si>
    <t>Nil due to COVID-19. Number of grants refers to the number of students enrolled in Continuation Classes. Value of Grants refers to the cost of hosting the programme (teacher stipends). Payments in FY 2021 and 2022 represent arrears. Programme shifted to online modality in FY 2023.</t>
  </si>
  <si>
    <t>NIHERST</t>
  </si>
  <si>
    <t>Teach Me Project (Adopt a School Project) St. David RC, Presentation of 30 Chrome Books</t>
  </si>
  <si>
    <t>The Teach ME project aims to measurably improve levels of creativity in the delivery and learning of STEM subjects in Trinidad and Tobago. This is achieved by supplementing existing methods and techniques used in teaching at primary and secondary schools through hands-on/ minds-on methods and techniques to adequately prepare our young people for the exciting world of Science, Technology and Innovation.</t>
  </si>
  <si>
    <t>Education, Schools, STEM, Technology</t>
  </si>
  <si>
    <t>Human Resources - Civil</t>
  </si>
  <si>
    <t>Employee Assistance Programme</t>
  </si>
  <si>
    <t>To provide psychosocial services to the staff of the MOE and their immediate dependents - Assessment Counselling, Referral and Follow-Up, Workshop/Seminars and Critical Incident Stress Debriefing.</t>
  </si>
  <si>
    <t>Number of grants distributed refers to the number of persons accessing the Programme annually.</t>
  </si>
  <si>
    <t>Education, Schools, Teachers, Counselling</t>
  </si>
  <si>
    <t xml:space="preserve">Number of grants distributed refers to the number of persons accessing the Programme annually. </t>
  </si>
  <si>
    <t>Number of grants distributed refers to the number of persons accessing the Programme annually. Value of grants represents figure committed as at 30/05/2024.</t>
  </si>
  <si>
    <t>Information and Communications Technology Division</t>
  </si>
  <si>
    <t>Acquisition and delivery of Laptops and Tablets/Digital Education Programme</t>
  </si>
  <si>
    <t>Laptops for under-privileged</t>
  </si>
  <si>
    <t>-</t>
  </si>
  <si>
    <t>Expenditure rolled over to FY 2021</t>
  </si>
  <si>
    <t>Education, Technology, Low-Income</t>
  </si>
  <si>
    <t xml:space="preserve">Laptops for under-privileged </t>
  </si>
  <si>
    <t>Expenditure rolled over to FY 2023</t>
  </si>
  <si>
    <t>Value of Grants = Expenditures as at April 30, 2024; Expenditure rolled over from FY 2023</t>
  </si>
  <si>
    <t>Student Support Services Division</t>
  </si>
  <si>
    <t>Grants for Students at Private Special School</t>
  </si>
  <si>
    <t>To provide a measure of financial assistance to meet the special education needs of students at 13 Private Special Schools</t>
  </si>
  <si>
    <t>Grants are issued once termly. Number of Grants distributed = actual number of Grants distributed as opposed to number of students served</t>
  </si>
  <si>
    <t>Education, Special Education, Schools</t>
  </si>
  <si>
    <t>Scholarships and Advanced Training Division (SATD)</t>
  </si>
  <si>
    <t>Award for National Scholarships and the President's Medals based on the results of CAPE</t>
  </si>
  <si>
    <t>The objectives of the scholarship programme is aimed at providing eligible CAPE students with an opportunity to gain tertiary level education either locally, regionally or internationally.</t>
  </si>
  <si>
    <t>Information currently inaccessible</t>
  </si>
  <si>
    <t>Education, Scholarship, CAPE, Tertiary Education, University/College</t>
  </si>
  <si>
    <t>Award of National Bursaries under the National Bursary Programme to pursue Undergraduate Studies</t>
  </si>
  <si>
    <t>This initiative was created to allow 500 CAPE students who were not awarded a national scholarship the opportunity to apply for a National Bursary to receive financial support annually. Recipients would receive 100% GATE funding for tuition, an annual Book Allowance and a monthly Personal Maintenance Allowance for the period of their programme of study.</t>
  </si>
  <si>
    <t>Programme commenced in 2021.</t>
  </si>
  <si>
    <t>Education, Bursary, Tertiary Education, GATE, University/College</t>
  </si>
  <si>
    <t>School Supervision and Management Division</t>
  </si>
  <si>
    <t>School Transport</t>
  </si>
  <si>
    <t>To provide transport to and from school to students in areas not served by Public Transport</t>
  </si>
  <si>
    <t>Number of Grants distributed refers to the number of students transported in any given year. Value of grant refers to the amount paid to retain the service, not including fees to PTSC</t>
  </si>
  <si>
    <t>Education, Schools, Transport</t>
  </si>
  <si>
    <t>Nil due to COVID-19. Number of Grants distributed to the number of students transported in any given year. Value of grant refers to the amount paid to retain the service, not including fees to PTSC</t>
  </si>
  <si>
    <t>Number of Grants distributed to the number of students transported in any given year. Value of grant refers to the amount paid to retain the service, not including fees to PTSC</t>
  </si>
  <si>
    <t>MIC-Institute of Technology (MIC-IT)</t>
  </si>
  <si>
    <t>Multi-Sector Skills Training (MuST)</t>
  </si>
  <si>
    <t>The Multi-Sector Skills Training (MuST) Programme is an apprenticeship-based skills training programme which provides trainees with the opportunities to enhance their capacities in the areas of Hospitality and Tourism, and Construction.</t>
  </si>
  <si>
    <t>Figure represents meals, PPE, and trainee stipend</t>
  </si>
  <si>
    <t>Education, Apprenticeship, Training, Skills, Hospitality, Tourism, Construction</t>
  </si>
  <si>
    <t>Information not available yet</t>
  </si>
  <si>
    <t>Helping You Prepare for Employment (HYPE)</t>
  </si>
  <si>
    <t>The Helping You Prepare for Employment (HYPE) programme is a nine (9) month entry-level training offering which provides unskilled persons with introductory practical exposure to a variety of technical skills. Trainees are afforded exposure to two (2) core complimentary skill-areas as well as a range of foundational training required to equip them for entering the world of work and entrepreneurship.</t>
  </si>
  <si>
    <t>Education, Training, Unemployment, Employment, Skills</t>
  </si>
  <si>
    <t>Information not yet available</t>
  </si>
  <si>
    <t>National Skills Development Programme (NSDP)</t>
  </si>
  <si>
    <t>The NSDP Journeyman Diploma is an apprenticeship programme designed to provide trainees with the necessary competencies in various occupational areas related to the field of engineering</t>
  </si>
  <si>
    <t>Figure represents meals, PPE/M&amp;S</t>
  </si>
  <si>
    <t>Education, Apprenticeship, Training, Diploma, Engineering</t>
  </si>
  <si>
    <t>Youth Training Employment Partnership Programme Ltd (YTEPP)</t>
  </si>
  <si>
    <t>Youth Training Employment Partnership Programme (YTEPP)</t>
  </si>
  <si>
    <t>This aspect of training positions young persons, 15 to 35 years of age, to acquire entry level skills, become successful business owners or increase their marketability. Training is holistic in scope and provides vocational skills training, counselling support and training in life skills as it attempts to help young people, by developing their technical, behavioural and entrepreneurial skills.</t>
  </si>
  <si>
    <t>Youth, Training, Employment, Entrepreneurship, Skills, Vocational Training</t>
  </si>
  <si>
    <t>Retraining Programme for Displaced Workers Inclusive of Rehabilitating Inmates Through Training and Retraining (RITTR) Programme</t>
  </si>
  <si>
    <t>YTEPP's Retraining Department seeks to develop a cadre of potential workers trained to industry standards and adaptable to changing industry needs and the changing environment. The programme focuses on re-tooling and re-skilling unemployed, under-employed, retrenched or displaced persons between the ages 25-60 years who need to acquire a new skill or be retrained in order to enter/re-enter the job market. The Rehabilitating Inmates Through Training and Retraining (RITTR) Programme is a collaborative initiative between the Ministry of Education and the Ministry of National Security to equip inmates with occupational skills as well as appropriate strategies, work habits and attitudes necessary for earning a legitimate living, through meaningful employment and self-employment, once released.</t>
  </si>
  <si>
    <t>Training, Employment, Skills, Retraining, Vocational Training</t>
  </si>
  <si>
    <t>University of Trinidad and Tobago</t>
  </si>
  <si>
    <t>Student Financial Aid Programme</t>
  </si>
  <si>
    <t>Covers expenses including transport, personal care, food, clothing, books and other materials, etc. to facilitate attendance at UTT</t>
  </si>
  <si>
    <t>Education, Tertiary Education, Financial Aid, UTT</t>
  </si>
  <si>
    <t>Covers tuition as well as expenses such as transport, personal care, food, clothing, books and other materials, etc. to facilitate attendance at UTT</t>
  </si>
  <si>
    <t>UTT Sponsorship</t>
  </si>
  <si>
    <t>15% tuition absorbed by UTT to facilitate attendance at UTT</t>
  </si>
  <si>
    <t>U-Step Programme</t>
  </si>
  <si>
    <t>Covers tuition and registration fees to facilitate attendance at UTT</t>
  </si>
  <si>
    <t>Sponsored by the Ministry of Youth Development and National Service</t>
  </si>
  <si>
    <t>Youth Agricultural Homestead Programme (YAHP)</t>
  </si>
  <si>
    <t>Agriculture, Youth, Tertiary Education, Financial Aid, UTT</t>
  </si>
  <si>
    <t>Awaiting funds for 2024</t>
  </si>
  <si>
    <t>Ministry/Agency Sponsorship - MOE</t>
  </si>
  <si>
    <t>Ministry/Agency Sponsorship - Central Bank</t>
  </si>
  <si>
    <t>Covers tuition fees to facilitate attendance at UTT</t>
  </si>
  <si>
    <t>Ministry/Agency Sponsorship - OPM</t>
  </si>
  <si>
    <t>National Schools Dietary Services Limited (NSDSL)</t>
  </si>
  <si>
    <t>School Nutrition Programme</t>
  </si>
  <si>
    <t>The objectives of the Programme are to provide as a weekly average of approximately one-quarter and one-third of the Recommended Dietary Allowance (RDAs) of nutrients for the child through breakfast and lunch respectively; to contribute to the improvement of the nutritional status of the child and to enhance learning ability; and to further stimulate the agricultural sector by utilising local produce wherever possible in the meal plan</t>
  </si>
  <si>
    <t>Schools, School Nutrition, Food/Nutrition</t>
  </si>
  <si>
    <t>School Supplies and Book Grant</t>
  </si>
  <si>
    <t>Within the Budget Statement for fiscal 2024, the Minister of Finance has introduced a proposition to allocate a school supplies and book grant of $1,000 to support financially disadvantaged students at both primary and secondary school levels. This initiative is designed to address the financial challenges faced by students in acquiring essential supplies, thereby facilitating their attendance at primary and secondary schools.</t>
  </si>
  <si>
    <t>Education, Schools, Low-Income, Financial Aid, Book Grant</t>
  </si>
  <si>
    <t>Ministry of Social Development and Family Services</t>
  </si>
  <si>
    <t>MSDFS</t>
  </si>
  <si>
    <t>Social Welfare Division</t>
  </si>
  <si>
    <t>Senior Citizen Pension</t>
  </si>
  <si>
    <t>The Senior Citizens Pension (SCP) is one of the primary grants utilized by the GoRTT in protecting its vulnerable elderly citizens. Governed by the Senior Citizens Pension Act, this grant provides financial assistance to persons aged 65 years and over who meet the qualifying criteria for the grant as outlined in the legislation.</t>
  </si>
  <si>
    <r>
      <rPr>
        <sz val="11"/>
        <color theme="1"/>
        <rFont val="Aptos Narrow"/>
        <family val="2"/>
        <scheme val="minor"/>
      </rPr>
      <t>Beneficiaries recorded as at September (the close of the financial year).
Values of Grants distributed:
Income band ($0-$2500.00) SCP Amt = $3,500.00. 
Income band ($2,500.01-$3,500.00) SCP Amt = $2,500.00.
Income band ($3,500.01-$4,500.00) SCP Amt = $1,500.00.
Income band ($4,500.01-$5,500.00) SCP Amt = $500.00</t>
    </r>
  </si>
  <si>
    <t>Social Welfare, Senior Citizens, Pension, Low-Income, Vulnerable, Financial Aid</t>
  </si>
  <si>
    <t>Beneficiaries recorded as at September (the close of the financial year). Values of Grants distributed:
Income band ($0-$2500.00) SCP Amt = $3,500.00. 
Income band ($2,500.01-$3,500.00) SCP Amt = $2,500.00.
Income band ($3,500.01-$4,500.00) SCP Amt = $1,500.00.
Income band ($4,500.01-$5,500.00) SCP Amt = $500.00</t>
  </si>
  <si>
    <t>Public Assistance Grant</t>
  </si>
  <si>
    <t>The Public Assistance Grant (PAG) is another avenue of social protection by which the GoRTT provides financial aid to the nation's vulnerable citizens. The PAG is provided to meet the needs of persons where the household income is deemed inadequate. This includes, but not limited to, unemployed individuals who are unable to work, or have little means of supporting themselves.</t>
  </si>
  <si>
    <r>
      <rPr>
        <sz val="11"/>
        <color theme="1"/>
        <rFont val="Aptos Narrow"/>
        <family val="2"/>
        <scheme val="minor"/>
      </rPr>
      <t>Beneficiaries recorded as at September (The close of the financial year)
Values of Grants Distributed:
$1,300.00 for one (1) person, 
$1,550.00 for two (2) persons, 
$1,750.00 for three (3) persons and 
$1,900.00 for four (4) or more persons.</t>
    </r>
  </si>
  <si>
    <t>Social Welfare, Low-Income, Vulnerable, Unemployment, Financial Aid</t>
  </si>
  <si>
    <t>Disability Assistance Grant</t>
  </si>
  <si>
    <t>The Disability Assistance Grant (DAG) is a safety net programme where financial assistance is provided to the eligible and vulnerable citizens who fall within this demographic.</t>
  </si>
  <si>
    <t>Beneficiaries recorded as at September (the close of the financial year). Value of grant is $2,000.00</t>
  </si>
  <si>
    <t>Social Welfare, Disability, Low-Income, Vulnerable, Financial Aid</t>
  </si>
  <si>
    <t>Disability Assistance Grant - Minor</t>
  </si>
  <si>
    <t>This grant is payable where the assessment of a child is either severe or complete and where the disability is permanent in nature. Such certification shall come from a Paediatrician or other medical practitioner (Public Health) authorized by the Chief Medical Officer for this purpose, or from a Paediatric Specialist (Private Practitioner) registered with the Medical Board of Trinidad and Tobago.</t>
  </si>
  <si>
    <t>Beneficiaries recorded as at September (the close of the financial year). Value of grant is $1,500.00</t>
  </si>
  <si>
    <t>Social Welfare, Youth, Disability, Low-Income, Vulnerable, Financial Aid</t>
  </si>
  <si>
    <t>General Assistance Grant</t>
  </si>
  <si>
    <t xml:space="preserve">This programme offers a range of grants to citizens/legal residents who are in dire need of temporary assistance. </t>
  </si>
  <si>
    <t>Beneficiaries recorded as at September (the close of the financial year).</t>
  </si>
  <si>
    <t>Social Welfare, Low-Income, Vulnerable, Financial Aid</t>
  </si>
  <si>
    <t>Food Support Programme</t>
  </si>
  <si>
    <t>The Food Support Programme (FSP) is a short-term food assistance and development programme that targets vulnerable persons and families in need and have limited or no income. Recipients can purchase basic food items necessary to meet their daily nutritional requirements, thereby enhancing the health and dignity of their households and reducing the incidence of poverty.</t>
  </si>
  <si>
    <r>
      <rPr>
        <sz val="11"/>
        <color theme="1"/>
        <rFont val="Aptos Narrow"/>
        <family val="2"/>
        <scheme val="minor"/>
      </rPr>
      <t>Beneficiaries recorded as at September (the close of the financial year).
Value of grants distributed:
1-3 persons = $510.00, 
4-5 persons = $650.00, 
6+ persons = $800.00</t>
    </r>
  </si>
  <si>
    <t>Social Welfare, Food Support, Low-Income, Vulnerable</t>
  </si>
  <si>
    <t>National Social Development Programme</t>
  </si>
  <si>
    <t>The National Social Development Programme is a social intervention that seeks to improve the standard of living conditions of citizens of Trinidad and Tobago, through the provision of basic infrastructure for essential utility services.</t>
  </si>
  <si>
    <r>
      <rPr>
        <sz val="10"/>
        <color rgb="FF000000"/>
        <rFont val="Arial"/>
      </rPr>
      <t xml:space="preserve">Value of Grants distributed: </t>
    </r>
    <r>
      <rPr>
        <b/>
        <sz val="10"/>
        <color rgb="FF000000"/>
        <rFont val="Arial"/>
      </rPr>
      <t>Minor House Repair Assistance (MHRA) Grant</t>
    </r>
    <r>
      <rPr>
        <sz val="10"/>
        <color rgb="FF000000"/>
        <rFont val="Arial"/>
      </rPr>
      <t xml:space="preserve"> provides up to $15,000.00 in materials only for the repair/upgrade of dwelling houses and up to $20,000.00 in materials only to effect repairs/upgrades in the event of a disaster; </t>
    </r>
    <r>
      <rPr>
        <b/>
        <sz val="10"/>
        <color rgb="FF000000"/>
        <rFont val="Arial"/>
      </rPr>
      <t>Sanitary Plumbing Assistance (SPA) Grant</t>
    </r>
    <r>
      <rPr>
        <sz val="10"/>
        <color rgb="FF000000"/>
        <rFont val="Arial"/>
      </rPr>
      <t xml:space="preserve"> provides up to $15,000.00 in materials only; </t>
    </r>
    <r>
      <rPr>
        <b/>
        <sz val="10"/>
        <color rgb="FF000000"/>
        <rFont val="Arial"/>
      </rPr>
      <t>House Wiring Assistance (HWS) Grant</t>
    </r>
    <r>
      <rPr>
        <sz val="10"/>
        <color rgb="FF000000"/>
        <rFont val="Arial"/>
      </rPr>
      <t>, up to $15,000.00.</t>
    </r>
  </si>
  <si>
    <t>Social Welfare, Home Repairs, Home Improvement, Disaster Relief, Utilities, Home Wiring</t>
  </si>
  <si>
    <t>National Family Services Division - Parenting Unit</t>
  </si>
  <si>
    <t>National Parenting Programme</t>
  </si>
  <si>
    <t>Parenting Workshops in Communities aim to strengthen existing parenting abilities to equip parents and guardians with the necessary resources that would promote child learning and development. Eligible participants are awarded a certificate of participation and following the training, parental support groups are formed to continue to provide an avenue for education, advice and long-term support. Parenting Workshops in Communities have been hosted in Moruga, Laventille, Princes Town, Siparia, La Horquetta and Blanchisseuse and many other communities.</t>
  </si>
  <si>
    <t>Parenting, Training, Family Support</t>
  </si>
  <si>
    <t>Ministry of Public Administration</t>
  </si>
  <si>
    <t>MPA</t>
  </si>
  <si>
    <t>Please note that the Ministry of Public Administration did not dispense any grants or public assistance service for fiscal 2020 - 2024.</t>
  </si>
  <si>
    <t>2020-2024</t>
  </si>
  <si>
    <t>Ministry of Finance</t>
  </si>
  <si>
    <t>MoF</t>
  </si>
  <si>
    <t>National Insurance Board of Trinidad and Tobago (NIBTT)</t>
  </si>
  <si>
    <t>Salary Relief Grant (SRG) (Phase I)</t>
  </si>
  <si>
    <t>The SRG, administered by NIBTT on behalf of the MoF provided relief to citizens whose employment had been terminated or suspended without pay or who had suffered loss of income as a result of the impact of COVID-19; and more specifically, those persons whose employment had been directly impacted by the health and safety measures introduced by the Government in response to the danger to public health generated by the COVID-19 pandemic.</t>
  </si>
  <si>
    <t>In 2020, the first Salary Relief Grants were issued to persons who experienced a loss of income over the period April-June 2020, with a ceiling of $1,500.00 per month for a period up to 3 months.</t>
  </si>
  <si>
    <t>Financial Aid, Unemployment, COVID-19</t>
  </si>
  <si>
    <t>Salary Relief Grant (SRG) (Phase II)</t>
  </si>
  <si>
    <t>Online applications for the SRG for May/June 2021 were invited with the launch of the online application e-portal on May 19, 2021. The deadline for the submission of applications was midnight July 9, 2021. However, persons with applications in progress at the deadline, had until midnight July 31, 2021 to complete and submit their applications.</t>
  </si>
  <si>
    <t>SME Loan Guarantee Programme (Phase I)</t>
  </si>
  <si>
    <t>The programme was designed to support those businesses with annual Gross Revenues between TT $6 million to TT $20 million and which has a minimum of five (5) employees.</t>
  </si>
  <si>
    <t>This $300 million Loan Guarantee Programme for Small and Medium Enterprises involved four (4) of the country's largest commercial banks administering and providing government-backed loans to SMEs. Under this Guarantee Programme, the Government is expected to pay interest on the SME loans, commencing 3 months after the launch of the programme and quarterly thereafter to maturity of the programme or the SMEs loans, whichever is later. Additionally, 75% of any Principal not repaid by the SME will be repaid to First Citizens Bank Limited - the programme's administrator, by the Government on demand, upon the SMEs failure to make such payment. (As at May 31, 2024, there were 18 repaid loans and 254 active loans.) ($27,975,000.00 represents the total principal guaranteed value.)</t>
  </si>
  <si>
    <t>Business, Entrepreneurship, SMEs, Loan, Financial Aid</t>
  </si>
  <si>
    <t>2022-2024</t>
  </si>
  <si>
    <t>SME Loan Guarantee Programme (Phase II)</t>
  </si>
  <si>
    <t>The programme was designed to support those businesses with annual Gross Revenues between $500,000.00 and $25 million.</t>
  </si>
  <si>
    <t>Phase II of the SME Loan Guarantee Programme was designed and approved in 2021 as a result of participating banks recognizing that applications were not transitioning to successful disbursements under Phase I. Phase II was subsequently finalized in September 2021 at a value of $196.0 million. (The 733 borrowers comprise 5 repaid loans and 728 active loans.) ($152,848,266.57 represents the total principal guaranteed value)</t>
  </si>
  <si>
    <t>Loan by Loan Guarantee Programme</t>
  </si>
  <si>
    <t>The programme was implemented primarily to provide a stable and favourable debt market for SMEs guaranteeing up to 80% of loans made available to SMEs.</t>
  </si>
  <si>
    <t>State funding was capped at $500 million as cash collateral to be disbursed in three tranches. (Of the 166 active loans, there is 1 repaid loan.) ($132,199,218.63 represents the total principal guaranteed value)</t>
  </si>
  <si>
    <t>Credit Union Emergency Income Loan Facility</t>
  </si>
  <si>
    <t>This TT $100 million Credit Union Facility was undertaken to allow credit unions to provide COVID-19 Emergency Income Loans to affected nationals and residents who are members, on concessionary terms.</t>
  </si>
  <si>
    <t>Under this Facility, Credit Unions utilised their liquidity to advance the loans and sought reimbursement, on a monthly basis, from the Ministry of Finance in the amount that was advanced. 
It should be noted that the loans advanced by the credit unions in the amount of TT$544,817.16 in respect of the loss of income or earnings period March to May 2020, were reimbursed in full by the Government of the Republic of Trinidad and Tobago (GoRTT).
For the period June to December 2020, eleven (11) loans in the amount of TT$126,000.00 were advanced by credit unions and remains to be reimbursed by GoRTT upon the execution of the Amendment Agreements. It should be noted that no further loans were advanced.
In addition to the above, as stipulated in the agreements with the credit unions, the credit unions shall make quarterly payments of capital and interest to GoRTT and the League or the CFF, based on amount collected from repayment of principal and interest by borrowers. 
As at May 31, 2024, payments consisting of principal and interest in the amount of TT $451,574.25 were remitted to GoRTT by credit unions.</t>
  </si>
  <si>
    <t>Loan, Financial Aid, COVID-19</t>
  </si>
  <si>
    <t>Ministry of Works and Transport</t>
  </si>
  <si>
    <t>MOWT</t>
  </si>
  <si>
    <t>General Administration</t>
  </si>
  <si>
    <t>Fuel Relief Grant - Maxi Taxi Operators</t>
  </si>
  <si>
    <t>For the payment of a fuel relief grant in the sum of $2,000.00 to each qualified, registered Maxi-Taxi owner as a relief measure given the restrictions on seating capacity for all forms of public transportation, inclusive of Maxi-Taxis, implemented by the Government of Trinidad and Tobago in response to the 2019 Novel Coronavirus (COVID) pandemic.</t>
  </si>
  <si>
    <t>One-time grant for fuel relief</t>
  </si>
  <si>
    <t>Transport, Financial Aid,</t>
  </si>
  <si>
    <t>Fuel Relief Grant - Taxi Operators</t>
  </si>
  <si>
    <t>For the payment of a one-time fuel relief grant in the sum of $750.00 to each qualified, registered H-Taxi owner to mitigate the economic impact emanating from the 2019 Novel Coronavirus (COVID) pandemic restrictions.</t>
  </si>
  <si>
    <t>Ministry of Sport and Community Development</t>
  </si>
  <si>
    <t>MSCD</t>
  </si>
  <si>
    <t>Grants Unit</t>
  </si>
  <si>
    <t>Sport Non-Profit Institutions (NPI)</t>
  </si>
  <si>
    <t>Grants to National Sporting Organisations and Sport Serving Bodies and Individuals in the Sports Category Community Activities and Social Events. Grants were provided for: 36 National Sporting Bodies under the MSCD; The Trinidad and Tobago Olympic Committee (TTOC) received funding for the Tokyo Olympics in 2021 and Paris Olympics in 2024; Individuals and Organisations; Grants to High-Performance Athletes/Elite Athlete Assistance Programme (EAAP); NGB/NSB - National Sporting Bodies.</t>
  </si>
  <si>
    <t>Sport, Athlete, NGOs</t>
  </si>
  <si>
    <t>Community Action for Revival Empowerment (CARE) Fund</t>
  </si>
  <si>
    <t>Funding under the Community Action for Revival Empowerment (CARE) Fund covers four categories of community initiatives: 1) Health and Wellness; 2) Furniture and equipment; 3) Community activities and social events; 4) Developmental Projects</t>
  </si>
  <si>
    <t>Community Development, Health</t>
  </si>
  <si>
    <t>National Incentives and Rewards</t>
  </si>
  <si>
    <t>The Rewards and Incentives Programme provides an avenue to recognise local sports icons for their hard work and patriotism to encourage our upcoming and developing sporting athletes.</t>
  </si>
  <si>
    <t>Sport, Athlete</t>
  </si>
  <si>
    <t>Sports Company of Trinidad and Tobago (SporTT) - Grants Unit</t>
  </si>
  <si>
    <t>SporTT</t>
  </si>
  <si>
    <t>The SporTT is an agency, under the Ministry of Sport and Community Development responsible for the development of sports and the sports industry in Trinidad and Tobago. Assistance was given to the 15 National Governing Bodies (NGBs) under SporTT.</t>
  </si>
  <si>
    <t>Office of the Prime Minister - National Aids Coordinating Committee</t>
  </si>
  <si>
    <t>OPM - NACC</t>
  </si>
  <si>
    <t>National Aids Coordinating Committee (NACC)</t>
  </si>
  <si>
    <t>NACC's Interim Relief Assistance for HIV Community affected by COVID 19</t>
  </si>
  <si>
    <t>Provide financial assistance to NGOs in the sum not exceeding fifty thousand dollars to assist with meeting the interim survival needs of persons in the HIV Community who are struggling during the COVID 19 lockdown period.</t>
  </si>
  <si>
    <t>Organizations received hampers containing various household and food supplies . These Included: ComTalk International (110 hampers)(4 baby bags), Friends for Life (11 hampers), TTCW (28 hampers), MRFTT (10 hampers), POSGH (5 hampers), GROOTSTT (11 hampers) and TTTC (44 hampers), 4Less (4 hampers).</t>
  </si>
  <si>
    <t>Health, COVID-19, NGOs</t>
  </si>
  <si>
    <t>NGO grant COVID 19 food intervention</t>
  </si>
  <si>
    <t>To assist GROOTS TT in providing food items during COVID 19</t>
  </si>
  <si>
    <t>NGOs, Food/Nutrition, COVID-19</t>
  </si>
  <si>
    <t>NGO Grant for World AIDS Day</t>
  </si>
  <si>
    <t>To assist in World AIDS day initiatives done by ComTALK International</t>
  </si>
  <si>
    <t>NGOs, Health</t>
  </si>
  <si>
    <t>NACC's Intervention to support PLHIV affected by COVID 19</t>
  </si>
  <si>
    <t>A part of the interim NACC/COVID-19 relief, assisting the Trinidad and Tobago Community for Positive Women (TTCW) in facilitating COVID-19 relief for people living with HIV (PLHIV); also assisting Friends for Life in facilitating food security to PLHIV as part of the COVID-19 relief.</t>
  </si>
  <si>
    <t>NGOs, Health, Food/Nutrition, COVID-19</t>
  </si>
  <si>
    <t>NGO grant for World AIDS Day</t>
  </si>
  <si>
    <t>To assist in World AIDS Day initiatives done by Imani Bet Knesset Foundation</t>
  </si>
  <si>
    <t>NACC's Interim Relief Assistance to Red Cross T&amp;T for the HIV Community affected by COVID 19</t>
  </si>
  <si>
    <t>To provide further relief to support vulnerable people living with HIV (PLHIV) and at-risk key population groups affected by COVID 19</t>
  </si>
  <si>
    <t>NGOs, Health, COVID-19</t>
  </si>
  <si>
    <t>Assistance for the creation of four (4) videos for World AIDS day</t>
  </si>
  <si>
    <t xml:space="preserve">To provide further support for World AIDS day to SIPOs International 
</t>
  </si>
  <si>
    <t xml:space="preserve">Videos released on Zero Discrimination Day: Just a Hug, Just a test, Just a ticket, Just a drink  </t>
  </si>
  <si>
    <t>Health, NGOs</t>
  </si>
  <si>
    <t>Intervention to Support Cyril Ross Children's Home</t>
  </si>
  <si>
    <t xml:space="preserve">Originally intended for use in supporting the CRTF, to be reapplied for settlement of unpaid salaries owed to staff of the Cyril Ross Children's Home (CRCH) executed under the administrative oversight of the NACC Secretariat- Grant to St Vincent De Paul Society </t>
  </si>
  <si>
    <t>Child Affairs</t>
  </si>
  <si>
    <t>Financial Intervention to support the Cyril Ross Children's Home</t>
  </si>
  <si>
    <t>To support the payment of salaries to staff of the Cyril Ross Children's Home (CRCH) over the period October 2022 to June 2023- Grant to St Vincent De Paul Society</t>
  </si>
  <si>
    <t>ComTALK International Community Sensitization Valencia</t>
  </si>
  <si>
    <t>To assist the ComTALK International Community sensitization Valencia</t>
  </si>
  <si>
    <t>NGOs, Community Development</t>
  </si>
  <si>
    <t>CAISO Online Behaviour change communication to the LGBTI community</t>
  </si>
  <si>
    <t>To Assist the CAISO Online Behaviour change communication to the LGBTI community</t>
  </si>
  <si>
    <t>NGOs</t>
  </si>
  <si>
    <t>Establishment of CHANTT to support Trinidad and Tobago's National Response to HIV and AIDS</t>
  </si>
  <si>
    <t xml:space="preserve">The Execution of a contract between the Office of the Prime Minister, National AIDS Coordinating Committee (NACC) and the Caribbean Regional Network of People Living with HIV/AIDS (CRN+) for fulfilment of the administrative services related to the establishment of a Coalition of the HIV and AIDS NGOs of Trinidad and Tobago (CHANTT). </t>
  </si>
  <si>
    <t>Ministry of Tourism, Culture and the Arts</t>
  </si>
  <si>
    <t>MTCA</t>
  </si>
  <si>
    <t>Grants and Sponsorship</t>
  </si>
  <si>
    <t>Emergency Relief Grant</t>
  </si>
  <si>
    <t>An emergency relief grant in the amount of $5,000.00 was provided to artistes and creatives that were affected by the Covid-19 pandemic and resulted in loss of income through the cancellation of exhibitions, classes, conferences, workshops and other related cultural activities.</t>
  </si>
  <si>
    <t>Disbursed</t>
  </si>
  <si>
    <t>Culture, Entertainment, COVID-19</t>
  </si>
  <si>
    <t>Culture and Creative Arts Fund</t>
  </si>
  <si>
    <t>To provide funding for projects and initiatives undertaken by arts and cultural organizations and nongovernmental organizations, community groups, faith-based organizations, artists and cultural workers which contribute to festival development and the promotion of local art forms, development of competencies in the arts, the professional development of artists, heritage development and the development of cultural industries.</t>
  </si>
  <si>
    <t>No disbursement due to the Covid-19 pandemic.</t>
  </si>
  <si>
    <t>Culture, Entertainment, NGOs</t>
  </si>
  <si>
    <t>Unsponsored Steelband Grant</t>
  </si>
  <si>
    <t>To provide financial support to unsponsored steelbands in preparation for and participation in Carnival.</t>
  </si>
  <si>
    <t>Culture, Entertainment, Music, Steelpan</t>
  </si>
  <si>
    <t>Cultural Organizations Grant for Carnival</t>
  </si>
  <si>
    <t>To provide financial support to cultural entities for Carnival.</t>
  </si>
  <si>
    <t>Culture, Entertainment</t>
  </si>
  <si>
    <t>National Days and Festivals Fund</t>
  </si>
  <si>
    <t xml:space="preserve">To provide funding to the organizations that commemorate the National Days and Festivals in Trinidad and Tobago. </t>
  </si>
  <si>
    <t>Approved. Awaiting confirmed releases to process disbursements.</t>
  </si>
  <si>
    <t>Sponsorship - Tourism</t>
  </si>
  <si>
    <t>To provide funding to festivals and events which showcase destination Trinidad and Tobago’s local culture, cuisine, craft sport and entertainment,  journalistic and marketing endeavours that promote destination Trinidad and Tobago as well as Cultural, Tourism and Trade Business Shows.</t>
  </si>
  <si>
    <t>Culture, Entertainment, Sport, Tourism, Business</t>
  </si>
  <si>
    <t>Approved. Awaiting confirmed releases to process disbursement.</t>
  </si>
  <si>
    <t>Office of the Prime Minister - Gender and Child Affairs</t>
  </si>
  <si>
    <t>OPM - GCA</t>
  </si>
  <si>
    <t>Gender and Child Affairs Division</t>
  </si>
  <si>
    <t>One-Off Grants</t>
  </si>
  <si>
    <t>The One-Off Grant is a one-time payment to a Civil Society Organisation or individual to assist in the execution of a particular Gender, Child, or HIV and AIDS related initiative.</t>
  </si>
  <si>
    <t>NGOs, Child Affairs, Health</t>
  </si>
  <si>
    <t>Office of the Prime Minister</t>
  </si>
  <si>
    <t>Grant Funding to Support Food Distribution Efforts for Covid-19</t>
  </si>
  <si>
    <t>To provide support to vulnerable populations whose incomes have been negatively impacted by the Covid-19 pandemic.</t>
  </si>
  <si>
    <t>In Trinidad and Tobago, Faith-Based Organisations (FBO) have traditionally played an important role in the political, social and economic life of the country which has been imperative in the development process. These organisations, which are highly valued and legitimised by their communities, are capable of providing essential services to the most vulnerable populations at the grassroots level. In this regard, the FBO community was considered to be integral to the national COVID-19 pandemic response because of its ability to facilitate wide geographical coverage within the shortest possible time to affected populations.
The Emergency Food Support Measure fell within the remit of the OPM's Strategic Work Plan "to improve the quality of life of men and women, boys and girls at all levels of society." On a national level, the initiative was also strategically aligned to Theme 1 of the National Development Strategy of Trinidad and Tobago, 'Putting people first; nurturing our greatest asset,' and, on a global level, aligned with the attainment of Sustainable Development Goal 2 'Zero Hunger.'</t>
  </si>
  <si>
    <t>Low-Income, Vulnerable, COVID-19</t>
  </si>
  <si>
    <t>Payment Per Child (Grant given to State Homes)</t>
  </si>
  <si>
    <t>The Government of Trinidad and Tobago has committed to provide support, financial and otherwise, to children placed by the State for care and protection at children's homes. In November 2016, the Payment Per Child (PPC) was approved by Cabinet to take effect from December 1, 2016, for the upkeep and maintenance of children assigned to a private community residence (CR). An agreement was also made to provide a grant to CRs to cover electricity and water rates. Cabinet, by Minute No. 1692 of November 3, 2016 also agreed to the additional $2000.00 per child to be used to cover the medical diagnostic and other medical treatment needs that cannot be met in a timely manner by the Public Health Care System, subject to the approval of the child's need for the services by the Children's Authority of Trinidad and Tobago, and 50% of the cost of the bills associated with water and electricity at community residences be met by Government.</t>
  </si>
  <si>
    <t>Child Affairs, Health</t>
  </si>
  <si>
    <t>Non-Governmental Organizations</t>
  </si>
  <si>
    <t xml:space="preserve">The subvention from the Government of the Republic of Trinidad and Tobago, is currently disbursed through the Office of the Prime Minister, Gender and Child Affairs every quarter provided that quarterly monitoring reports are provided.  </t>
  </si>
  <si>
    <t>NGOs, Child Affairs</t>
  </si>
  <si>
    <t>Large Community Residences</t>
  </si>
  <si>
    <t>The Community Residences, which are Children's Homes (CH), provide care and protection for vulnerable children as a result of decisions from the Children Court and the Children's Authority of Trinidad and Tobago (CATT). In addition to general basic care, these CHs are populated with trauma-exposed children who require therapeutic services provided by specialized professionals. The maintenance of adequate care would have a positive effect on the development of the child and augers well for more positive outcomes on the child attaining adulthood.</t>
  </si>
  <si>
    <t>Food/Nutrition, Low-Income, Vulnerable, COVID-19</t>
  </si>
  <si>
    <t>Ministry of National Security</t>
  </si>
  <si>
    <t>MNS</t>
  </si>
  <si>
    <t>Criminal Injuries Compensation Board (CICB)</t>
  </si>
  <si>
    <t>Awards of Compensation</t>
  </si>
  <si>
    <t>Provides compensation to persons or the dependents of persons who suffered injury as a direct result of a crime of violence.</t>
  </si>
  <si>
    <t>Vulnerable, Crime</t>
  </si>
  <si>
    <t>Ministry of Labour</t>
  </si>
  <si>
    <t>MoL</t>
  </si>
  <si>
    <t>National Service</t>
  </si>
  <si>
    <t>Retiree Adolescent Partnership Programme (R.A.P.P.)</t>
  </si>
  <si>
    <t>The Retiree Adolescent Partnership Programme (RAPP) is a community-oriented programme which utilizes the skills and expertise of retired persons, in addition to other suitable members of the community, to provide support, mentorship and supervision for youth. Participants are selected through recommendations from schools, members of the community and/or parents. Priority is given to “at-risk” youth who are low academic performers, lack parental guidance and support and/or after-school supervision.</t>
  </si>
  <si>
    <t>Youth, Senior Citizens, Mentorship, At-Risk Youth</t>
  </si>
  <si>
    <t>Prior Learning Assessment Recognition (P.L.A.R.)</t>
  </si>
  <si>
    <t>The Prior Learning Assessment and Recognition (PLAR) initiative is a formal assessment and recognition strategy for skilled individuals between the ages 16-35, who would not have been afforded the opportunity to have their competence assessed and recognised through formal certification. Through the PLAR process, skilled workers from the youth demographic without certification may obtain the Trinidad and Tobago National Vocational Qualification (TTNVQ) or a Caribbean Vocational Qualification (CVQ) as either a Full qualification or Unit awards.</t>
  </si>
  <si>
    <t>Youth, Education, Vocational Training</t>
  </si>
  <si>
    <t>Civilian Conservation Corps (CCC)</t>
  </si>
  <si>
    <t>To provide a level of training to young adults who would have been considered as unemployable thereby, providing a level of mentorship along with a skill of choice. This is geared towards each individual becoming certified in their field of study whereby they are now employed or employable. The CCC is designed to empower socially marginalized young adults between the ages of 16 and 25.</t>
  </si>
  <si>
    <t>Note: Two Cycles were trained in this Fiscal Six (6) Months per Cycle.</t>
  </si>
  <si>
    <t>Youth, Unemployment, Skills Training, Mentorship, At-risk Youth</t>
  </si>
  <si>
    <t>HOIST Tower Crane Operations Programme</t>
  </si>
  <si>
    <t>The Tower Crane Operations program provided a thorough understanding of tower cranes through a blend of classroom theory and practical training, featuring regular evaluations and interventions from both in-class and on-field activities. Its primary goal is to produce proficient and confident tower crane operators who can ensure workplace safety. Targeting individuals aged 18 to 35 in Trinidad and Tobago, the program aims to enhance youth employability, support their transition into adulthood, and enable them to contribute significantly to sustainable national development.</t>
  </si>
  <si>
    <t>Youth, Skills Training</t>
  </si>
  <si>
    <t>Drilling Rig Operations (DROP)</t>
  </si>
  <si>
    <t>This programme imparts essential knowledge, skills, and abilities for the safe and effective operation of foundation drilling rigs across industrial, commercial, and residential projects. Participants will gain a comprehensive understanding of various installations, systems, equipment, hand tools, and power-operated machines used in rigging.</t>
  </si>
  <si>
    <t>Introductory Linesman Training/Introductory Line Clearer Training</t>
  </si>
  <si>
    <t>To provide Fifty (50) young nationals 18-35 with the knowledge, skill and technique to perform Overhead Line Construction and Maintenance as well as the relevant skills to conduct vegetation management in a safe and efficient manner according to safety regulations</t>
  </si>
  <si>
    <t>A Music Production and Life Skills Initiative for Youth Development (AMPLIFY)</t>
  </si>
  <si>
    <t>To provide one hundred nationals 18-35 years old with training skills in Music Production Courses. Students will complete training in either Audio Recording and Editing for Video or Digital Audio Workshop (DAW)</t>
  </si>
  <si>
    <t>Youth, Skills Training, Music, Entertainment</t>
  </si>
  <si>
    <t>To increase the intake of participants from one hundred (100) participants to approximately three (300) nationals from 16-35 years old who aspire in the fields of media and music and, more broadly, entertainment.</t>
  </si>
  <si>
    <t>Military-Led Academic Training Programme (MiLAT)</t>
  </si>
  <si>
    <t>To prepare young men between the ages of 16 to 20 to be positive contributors to society within two years of residency, encapsulating life skills, CSEC certifications, mentorship and national pride.</t>
  </si>
  <si>
    <t>Youth, Men, Skills Training, Mentorship</t>
  </si>
  <si>
    <t>Geriatric Adolescent Partnership Programme (GAPP)</t>
  </si>
  <si>
    <t xml:space="preserve">GAPP facilitates the development of strong, social and societal ties between elderly and young persons.  As participants of the Programme, young persons’ provide companionship and geriatric care services in exchange for mentorship and other opportunities for their intrapersonal development of a caring and nurturing value system.
The major function of the Programme is primarily to build a bridge between the youth and elderly through skills development of vulnerable adolescents in communities with para-healthcare professional training, involving both theory and practical components.
Secondly, through elderly care, successful graduates of the training programme matriculate into an internship phase and are placed in the private homes of elderly nationals. In this phase, their skills are tested and nurtured through the implementation of care plans for the elderly. </t>
  </si>
  <si>
    <t>No. of Beneficiaries = 622-Caregivers,1090-Clients</t>
  </si>
  <si>
    <t>Youth, Senior Citizens, Skills Training, Mentorship</t>
  </si>
  <si>
    <t>No. of Beneficiaries = 619 Caregivers, 1050- Clients</t>
  </si>
  <si>
    <t>No. of Beneficiaries = 613 Caregivers, 1019- Clients</t>
  </si>
  <si>
    <t>No. of Beneficiaries = 628 Caregivers, 1026-Clients</t>
  </si>
  <si>
    <t>2023-2025</t>
  </si>
  <si>
    <t>Youth Division</t>
  </si>
  <si>
    <t xml:space="preserve">Youth and Women in Agriculture </t>
  </si>
  <si>
    <t>Equipping youths between the ages of 16-35 years with the requisite theoretical and practical knowledge required to establish contemporary aquaculture farming enterprises.</t>
  </si>
  <si>
    <t>Agriculture, Farming, Youth, Skills Training</t>
  </si>
  <si>
    <t>2021-2024</t>
  </si>
  <si>
    <t xml:space="preserve">National Entrepreneurship Development Company Limited (NEDCO) - Programme Implementation Unit </t>
  </si>
  <si>
    <t>The Youth Agricultural Homestead Programme</t>
  </si>
  <si>
    <t xml:space="preserve">Successful participants of The Youth Agricultural Homestead Programme are given a start-up grant to purse their agricultural businesses based on the extensive agricultural training they received while enrolled in the programme. </t>
  </si>
  <si>
    <t>Agriculture, Farming, Youth, Entrepreneurship</t>
  </si>
  <si>
    <t xml:space="preserve">The Youth Aquaculture Project </t>
  </si>
  <si>
    <t>95 participants are enrolled in Cohort 1 and are expected to graduate at the start of FY25. Cohort 2 began on September 23, 2024, with 100 students enrolled in the program.</t>
  </si>
  <si>
    <t>Ministry of Foreign and CARICOM Affairs</t>
  </si>
  <si>
    <t>MOFCA</t>
  </si>
  <si>
    <t>The Ministry of Foreign and CARICOM Affairs wishes to advise
that it has not issued any grants nor has it facilitated any public assistance services
between Fiscal 2020 and Fiscal 2024.</t>
  </si>
  <si>
    <t>Ministry of Energy and Energy Industries</t>
  </si>
  <si>
    <t>MEEI</t>
  </si>
  <si>
    <t>Paria - Finance Department</t>
  </si>
  <si>
    <t>Fuel Subsidy</t>
  </si>
  <si>
    <t>Benefit of Citizens - Fuel Subsidy for fuel sold at the pump, which includes, Premium, Super, Diesel, Kerosene.</t>
  </si>
  <si>
    <t>NPMC - Treasury and Management Accounts</t>
  </si>
  <si>
    <t>Fuel Subsidy - Cooking Gas</t>
  </si>
  <si>
    <t>Benefit of Citizens - Fuel Subsidy cooking gas</t>
  </si>
  <si>
    <t>National Energy Corporation of Trinidad and Tobago Limited - Corporate Communications</t>
  </si>
  <si>
    <t>Donation</t>
  </si>
  <si>
    <t>Donations aim to benefit local and fenceline communities in the following ways: 1) Promote community health and wellbeing; 2) Create positive social impact; 3) Promote social and youth development; 4) Foster educational advancement; 5) Support sustainability initiatives and energy efficiency education; 6) Strengthen stakeholder relations and engagement; 7) Enhance National Energy's visibility as a committed corporate partner in community development</t>
  </si>
  <si>
    <t>Donations - Mayaro Past Pupils Association, Sobo Village Council, La Brea and St. James Police Youth Clubs,  Mayaro Rio Claro Regional Corporation</t>
  </si>
  <si>
    <t>Corporate Sponsorship, NGOs, Community Development</t>
  </si>
  <si>
    <t>Sponsorship - National Energy</t>
  </si>
  <si>
    <t>Sponsorships seek to: 1) Promote National Energy's commitment to green and sustainable energy; 2) Enhance the company's profile in the Caribbean’s energy transition; 3) Strengthen stakeholder relations; 4) Promote youth development, educational advancement, and local sports development; 5)Support charitable causes and initiatives in Trinidad and Tobago; 6) Contribute to the community by funding projects that make a positive impact on local welfare, development, sustainability, and energy efficiency education.</t>
  </si>
  <si>
    <t>Purchase and installation of online water cooler systems at the University of the West Indies (UWI), St. Augustine campus to support the development of an affordable, on-campus water access solution for students, promoting convenience, health, and well-being while reducing the need for off-campus resources.</t>
  </si>
  <si>
    <t>Sponsorship - Fenceline Communities</t>
  </si>
  <si>
    <t>To strengthen stakeholder relations and engagement, promote local sports development, and support sustainable energy and agricultural development within fenceline communities.</t>
  </si>
  <si>
    <t>NLCL Under-19 Community Cup</t>
  </si>
  <si>
    <t>National Energy Corporation of Trinidad and Tobago Limited - Leadership, Talent and Culture</t>
  </si>
  <si>
    <t>Sponsorship - UWI</t>
  </si>
  <si>
    <t>Sponsorship of Prizes for Faculty of Engineering Annual Prize and Awards Ceremony</t>
  </si>
  <si>
    <t>Sponsorship of Solar PV Installation</t>
  </si>
  <si>
    <t>This initiative empowers participants to reduce energy consumption, promote sustainability, and drive the energy transition through hands-on knowledge of energy-saving tools and practices.</t>
  </si>
  <si>
    <t>Solar PV installation training for La Brea residents (October 2021)</t>
  </si>
  <si>
    <t>Donations - UWI, St. Augustine campus, Laventille Community Children’s Project, Rotaract Club of Piarco's, Trinidad and Tobago Coalition of Services, Trinidad and Tobago Transparency Institute's (TTTI's) Annual Fundraising Dinner, La Brea Police Youth, Mayaro Past Pupils Association, Mayaro Rio Claro Regional Corporation, Milton Presbyterian Primary School</t>
  </si>
  <si>
    <t>National Energy Bursary - UWI, STA</t>
  </si>
  <si>
    <t>This bursary is open to residents of National Energy's fenceline communities of Mayaro and Guayaguayare registered in any Faculty from Year I - V at UWI, St. Augustine campus, and aims to strengthen stakeholder relations, promote community development and educational advancement.</t>
  </si>
  <si>
    <t>Platinum Sponsorship</t>
  </si>
  <si>
    <t>To showcase National Energy's and the wider NGC Group's operations, explore new business opportunities, attract new investment opportunities, engage with industry professionals while sharing best practices, and promote regional safety and resilience, with the goal of demonstrating commitment to advancing sustainable energy and driving change in the Caribbean energy landscape. This initiative aligns with National Energy's mandate, as appointed by the Ministry of Energy and Energy Industries (MEEI), to promote Trinidad and Tobago’s energy services.</t>
  </si>
  <si>
    <t>Platinum Sponsorship - American Chamber of Commerce of Trinidad and Tobago, Energy Chamber of Trinidad and Tobago, Suriname Energy, Oil and Gas Summit and Exhibition 2022. Value of grants distributed was $21,000 USD, converted to TTD using conversion rate of 6.79</t>
  </si>
  <si>
    <t>Sponsorship - Energy Efficiency Audit Training for La Brea residents, Installation of Solar Photovoltaic System at UWI, St. Augustine campus, La Romaine Inaugural Golf Tournament, Prime Minister Charity Golf Classic 2021 Golf Tournament</t>
  </si>
  <si>
    <t>Sponsorship - Sponsorship - Biche Sports Club, Newlands Sports Warriors Club, NLCL Under-19 Community Cup</t>
  </si>
  <si>
    <t>Bronze Sponsorship</t>
  </si>
  <si>
    <t>This initiative aligns with National Energy's strategic focus on decarbonization, reinforcing its role in the regional energy transition, promoting sustainable energy industries, supporting infrastructure, and fostering strategic partnerships.</t>
  </si>
  <si>
    <t>Sponsorship - 2023 Latin American and Caribbean Petroleum Engineering Conference, Biennial Caribbean Academy of Sciences Conference, the Caribbean Energies and Investment Summit 2023. For some sponsorships, the value was converted from USD to TTD using a conversion rate of 6.79</t>
  </si>
  <si>
    <t>Donation - Queen's Royal College, Rousillac Sports Committee, Trinidad &amp; Tobago Emergency Mutual Aid Scheme, Mayaro/Guayaguayare Primary schools, La Brea Police Youth Club, Mayaro Past Pupils Association, Milton Presbyterian Primary School, Sobo Village Council</t>
  </si>
  <si>
    <t>Gold Sponsorship</t>
  </si>
  <si>
    <t>This initiative is aligned with National Energy's mandate, as appointed by the Ministry of Energy and Energy Industries (MEEI), to 1) Promote Trinidad and Tobago’s energy services and 2) Showcase National Energy's and the wider NGC Group's operations, build strategic alliances and promote regional and international business expansion.</t>
  </si>
  <si>
    <t>Sponsorship of 2023 International Energy Conference and Expo Guyana. Value of grants distributed was $20,000 USD, converted to TTD using conversion rate of 6.79</t>
  </si>
  <si>
    <t>National Energy Bursary - UTT</t>
  </si>
  <si>
    <t>This bursary is open to eligible students of the Utilities and Sustainable Engineering Unit and the Process Engineering Unit at UTT, and aims to strengthen stakeholder relations and promote educational advancement in energy sustainability.</t>
  </si>
  <si>
    <t>Platinum Sponsorship - American Chamber of Commerce of Trinidad and Tobago, Energy Chamber of Trinidad and Tobago, Suriname Energy, Oil and Gas Summit and Exhibition 2023. Value of some grants distributed were converted from USD to TTD using conversion rate of 6.79</t>
  </si>
  <si>
    <t>Silver Sponsorship</t>
  </si>
  <si>
    <t>To promote social responsibility and create a positive community impact; Reinforce National Energy’s commitment to green energy and sustainable development; Promote the country’s energy transition; Support knowledge sharing; Enhance Trinidad and Tobago’s export services capacity; and Promote the country’s energy services on the global stage.</t>
  </si>
  <si>
    <t>Sponsorship - Shelter Fundraiser and Auction Event, Trinidad &amp; Tobago Hydrogen Research Collaborative, Trinidad and Tobago Coalition of Services Industries</t>
  </si>
  <si>
    <t>Sponsorship - Caribbean Girls In Technology Programme, Caribbean Shipping Association, Ministry of Education, Prime Minister Charity Golf Classic 2023 Golf Tournament, SATC 2023 Fund Raiser Golf Tournament, UWI St. Augustine campus, UWI Development and Endowment Fund</t>
  </si>
  <si>
    <t>Sponsorship - NLCL Concept Coaching Community Summer Cup 2023; Provision and Installation of Solarponix Systems at Mayaro Secondary School and Guayaguayare Secondary School</t>
  </si>
  <si>
    <t>Donations - Fellowship Fitness, University of Trinidad and Tobago (UTT), Couva/Point Lisas Chamber of Commerce Christmas, Igbega Foundation, Presentation College Chaguanas Debate Society, La Brea Primary School, Brighton Anglican School, La Brea Police Youth Club, Mayaro Past Pupils Association, Milton Presbyterian Primary School, Moms for Literacy Caribbean</t>
  </si>
  <si>
    <t>Sponsorship of 2024 Guyana Energy Conference and Supply Chain Expo. Value of grants distributed was $16,666.66 USD, converted to TTD using conversion rate of 6.79</t>
  </si>
  <si>
    <t>Platinum Sponsorship - Energy Chamber of Trinidad and Tobago; Suriname Energy, Oil and Gas Summit and Exhibition 2024. Value of some grants were converted from USD to TTD using conversion rate of 6.79</t>
  </si>
  <si>
    <t>Sponsorship - Caribbean Renewable Energy Forum 2024, H2-Caribbean Summit, CARICOM Sustainable Development Company, Prime Minister Charity Golf Classic 2023 Golf Tournament, UWI St. Augustine Campus, Rent My Tutor, Scarborough Cup, Cotton Tree Foundation, Ministry of Agriculture, Land and Fisheries' TT Agri-Expo. Value of some grants were converted from USD to TTD using a conversion rate of 6.79</t>
  </si>
  <si>
    <t>Sponsorship - Brechin Castle Open Golf Tournament 2024; NLCL Under-15 Community Cup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</si>
</sst>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quot;#,##0.00_);[Red]\(&quot;$&quot;#,##0.00\)"/>
    <numFmt numFmtId="164" formatCode="_(* #,##0_);_(* \(#,##0\);_(* &quot;-&quot;??_);_(@_)"/>
    <numFmt numFmtId="165" formatCode="_([$$-409]* #,##0.00_);_([$$-409]* \(#,##0.00\);_([$$-409]* &quot;-&quot;??_);_(@_)"/>
  </numFmts>
  <fonts count="8">
    <font>
      <sz val="11"/>
      <color theme="1"/>
      <name val="Aptos Narrow"/>
      <family val="2"/>
      <scheme val="minor"/>
    </font>
    <font>
      <b/>
      <sz val="10"/>
      <color rgb="FF000000"/>
      <name val="Arial"/>
      <scheme val="minor"/>
    </font>
    <font>
      <sz val="10"/>
      <color rgb="FF000000"/>
      <name val="Arial"/>
      <charset val="1"/>
    </font>
    <font>
      <sz val="10"/>
      <color rgb="FF000000"/>
      <name val="Arial"/>
    </font>
    <font>
      <b/>
      <sz val="10"/>
      <color rgb="FF000000"/>
      <name val="Arial"/>
    </font>
    <font>
      <sz val="11"/>
      <color rgb="FF000000"/>
      <name val="Calibri"/>
      <family val="2"/>
    </font>
    <font>
      <sz val="11"/>
      <color rgb="FF000000"/>
      <name val="Aptos Narrow"/>
      <charset val="1"/>
    </font>
    <font>
      <sz val="10"/>
      <color rgb="FF000000"/>
      <name val="Arial"/>
      <family val="2"/>
    </font>
  </fonts>
  <fills count="5">
    <fill>
      <patternFill patternType="none"/>
    </fill>
    <fill>
      <patternFill patternType="gray125"/>
    </fill>
    <fill>
      <patternFill patternType="solid">
        <fgColor theme="4" tint="0.59999389629810485"/>
        <bgColor indexed="64"/>
      </patternFill>
    </fill>
    <fill>
      <patternFill patternType="solid">
        <fgColor rgb="FFFFFFFF"/>
        <bgColor indexed="64"/>
      </patternFill>
    </fill>
    <fill>
      <patternFill patternType="solid">
        <fgColor rgb="FFFFFFFF"/>
        <bgColor rgb="FFFFFFFF"/>
      </patternFill>
    </fill>
  </fills>
  <borders count="6">
    <border>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theme="2" tint="-4.9989318521683403E-2"/>
      </left>
      <right style="thin">
        <color indexed="64"/>
      </right>
      <top style="thin">
        <color theme="2" tint="-4.9989318521683403E-2"/>
      </top>
      <bottom/>
      <diagonal/>
    </border>
    <border>
      <left style="thin">
        <color indexed="64"/>
      </left>
      <right style="thin">
        <color theme="2" tint="-4.9989318521683403E-2"/>
      </right>
      <top style="thin">
        <color theme="2" tint="-4.9989318521683403E-2"/>
      </top>
      <bottom/>
      <diagonal/>
    </border>
  </borders>
  <cellStyleXfs count="1">
    <xf numFmtId="0" fontId="0" fillId="0" borderId="0"/>
  </cellStyleXfs>
  <cellXfs count="39">
    <xf numFmtId="0" fontId="0" fillId="0" borderId="0" xfId="0"/>
    <xf numFmtId="49" fontId="1" fillId="2" borderId="1" xfId="0" applyNumberFormat="1" applyFont="1" applyFill="1" applyBorder="1" applyAlignment="1">
      <alignment horizontal="left" vertical="center"/>
    </xf>
    <xf numFmtId="0" fontId="1" fillId="2" borderId="2" xfId="0" applyFont="1" applyFill="1" applyBorder="1" applyAlignment="1">
      <alignment horizontal="left" vertical="center"/>
    </xf>
    <xf numFmtId="0" fontId="1" fillId="2" borderId="2" xfId="0" applyFont="1" applyFill="1" applyBorder="1" applyAlignment="1">
      <alignment vertical="center"/>
    </xf>
    <xf numFmtId="0" fontId="1" fillId="2" borderId="3" xfId="0" applyFont="1" applyFill="1" applyBorder="1" applyAlignment="1">
      <alignment horizontal="left" vertical="top"/>
    </xf>
    <xf numFmtId="0" fontId="1" fillId="2" borderId="0" xfId="0" applyFont="1" applyFill="1" applyAlignment="1">
      <alignment horizontal="left" vertical="center"/>
    </xf>
    <xf numFmtId="164" fontId="1" fillId="2" borderId="4" xfId="0" applyNumberFormat="1" applyFont="1" applyFill="1" applyBorder="1" applyAlignment="1">
      <alignment horizontal="left" vertical="center"/>
    </xf>
    <xf numFmtId="165" fontId="1" fillId="2" borderId="5" xfId="0" applyNumberFormat="1" applyFont="1" applyFill="1" applyBorder="1" applyAlignment="1">
      <alignment horizontal="left" vertical="center"/>
    </xf>
    <xf numFmtId="0" fontId="1" fillId="2" borderId="5" xfId="0" applyFont="1" applyFill="1" applyBorder="1" applyAlignment="1">
      <alignment horizontal="left" vertical="center"/>
    </xf>
    <xf numFmtId="0" fontId="1" fillId="2" borderId="0" xfId="0" applyFont="1" applyFill="1"/>
    <xf numFmtId="49" fontId="0" fillId="0" borderId="0" xfId="0" applyNumberFormat="1" applyAlignment="1">
      <alignment horizontal="left" vertical="center"/>
    </xf>
    <xf numFmtId="0" fontId="0" fillId="0" borderId="0" xfId="0" applyAlignment="1">
      <alignment vertical="center"/>
    </xf>
    <xf numFmtId="49" fontId="0" fillId="0" borderId="0" xfId="0" applyNumberFormat="1" applyAlignment="1">
      <alignment vertical="center"/>
    </xf>
    <xf numFmtId="49" fontId="0" fillId="0" borderId="0" xfId="0" applyNumberFormat="1" applyAlignment="1">
      <alignment horizontal="left" vertical="top"/>
    </xf>
    <xf numFmtId="164" fontId="0" fillId="0" borderId="0" xfId="0" applyNumberFormat="1" applyAlignment="1">
      <alignment vertical="center"/>
    </xf>
    <xf numFmtId="165" fontId="0" fillId="0" borderId="0" xfId="0" applyNumberFormat="1" applyAlignment="1">
      <alignment vertical="center"/>
    </xf>
    <xf numFmtId="0" fontId="2" fillId="3" borderId="0" xfId="0" applyFont="1" applyFill="1"/>
    <xf numFmtId="165" fontId="0" fillId="0" borderId="0" xfId="0" applyNumberFormat="1" applyAlignment="1">
      <alignment horizontal="right" vertical="center"/>
    </xf>
    <xf numFmtId="164" fontId="0" fillId="0" borderId="0" xfId="0" applyNumberFormat="1" applyAlignment="1">
      <alignment horizontal="right" vertical="center"/>
    </xf>
    <xf numFmtId="49" fontId="3" fillId="0" borderId="0" xfId="0" applyNumberFormat="1" applyFont="1" applyAlignment="1">
      <alignment vertical="center"/>
    </xf>
    <xf numFmtId="0" fontId="0" fillId="0" borderId="0" xfId="0" applyAlignment="1">
      <alignment horizontal="left" vertical="top"/>
    </xf>
    <xf numFmtId="164" fontId="0" fillId="0" borderId="0" xfId="0" applyNumberFormat="1"/>
    <xf numFmtId="165" fontId="0" fillId="0" borderId="0" xfId="0" applyNumberFormat="1"/>
    <xf numFmtId="49" fontId="0" fillId="0" borderId="0" xfId="0" applyNumberFormat="1" applyAlignment="1">
      <alignment horizontal="left"/>
    </xf>
    <xf numFmtId="0" fontId="0" fillId="0" borderId="0" xfId="0" applyAlignment="1">
      <alignment vertical="top"/>
    </xf>
    <xf numFmtId="0" fontId="5" fillId="0" borderId="0" xfId="0" applyFont="1" applyAlignment="1">
      <alignment horizontal="left" vertical="top"/>
    </xf>
    <xf numFmtId="49" fontId="3" fillId="0" borderId="0" xfId="0" applyNumberFormat="1" applyFont="1" applyAlignment="1">
      <alignment horizontal="left" vertical="top"/>
    </xf>
    <xf numFmtId="0" fontId="3" fillId="0" borderId="0" xfId="0" applyFont="1" applyAlignment="1">
      <alignment vertical="top"/>
    </xf>
    <xf numFmtId="164" fontId="3" fillId="0" borderId="0" xfId="0" applyNumberFormat="1" applyFont="1" applyAlignment="1">
      <alignment vertical="top"/>
    </xf>
    <xf numFmtId="165" fontId="3" fillId="0" borderId="0" xfId="0" applyNumberFormat="1" applyFont="1" applyAlignment="1">
      <alignment vertical="top"/>
    </xf>
    <xf numFmtId="0" fontId="3" fillId="0" borderId="0" xfId="0" applyFont="1" applyAlignment="1">
      <alignment horizontal="left" vertical="top"/>
    </xf>
    <xf numFmtId="164" fontId="3" fillId="0" borderId="0" xfId="0" applyNumberFormat="1" applyFont="1" applyAlignment="1">
      <alignment horizontal="left" vertical="top"/>
    </xf>
    <xf numFmtId="165" fontId="3" fillId="0" borderId="0" xfId="0" applyNumberFormat="1" applyFont="1" applyAlignment="1">
      <alignment horizontal="left" vertical="top"/>
    </xf>
    <xf numFmtId="8" fontId="3" fillId="0" borderId="0" xfId="0" applyNumberFormat="1" applyFont="1" applyAlignment="1">
      <alignment vertical="top"/>
    </xf>
    <xf numFmtId="0" fontId="6" fillId="0" borderId="0" xfId="0" applyFont="1"/>
    <xf numFmtId="0" fontId="7" fillId="4" borderId="0" xfId="0" applyFont="1" applyFill="1"/>
    <xf numFmtId="164" fontId="0" fillId="0" borderId="0" xfId="0" applyNumberFormat="1" applyAlignment="1">
      <alignment vertical="top"/>
    </xf>
    <xf numFmtId="165" fontId="0" fillId="0" borderId="0" xfId="0" applyNumberFormat="1" applyAlignment="1">
      <alignment vertical="top"/>
    </xf>
    <xf numFmtId="0" fontId="2" fillId="0" borderId="0" xfId="0" applyFont="1"/>
  </cellXfs>
  <cellStyles count="1">
    <cellStyle name="Normal" xfId="0" builtinId="0"/>
  </cellStyles>
  <dxfs count="27">
    <dxf>
      <font>
        <color rgb="FF000000"/>
      </font>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minor"/>
      </font>
      <fill>
        <patternFill patternType="none">
          <fgColor indexed="64"/>
          <bgColor indexed="65"/>
        </patternFill>
      </fill>
    </dxf>
    <dxf>
      <font>
        <color rgb="FF000000"/>
        <name val="Arial"/>
        <scheme val="minor"/>
      </font>
      <fill>
        <patternFill patternType="none">
          <fgColor indexed="64"/>
          <bgColor auto="1"/>
        </patternFill>
      </fill>
      <alignment wrapText="0"/>
    </dxf>
    <dxf>
      <font>
        <b val="0"/>
        <i val="0"/>
        <strike val="0"/>
        <condense val="0"/>
        <extend val="0"/>
        <outline val="0"/>
        <shadow val="0"/>
        <u val="none"/>
        <vertAlign val="baseline"/>
        <sz val="10"/>
        <color rgb="FF000000"/>
        <name val="Arial"/>
        <scheme val="minor"/>
      </font>
      <fill>
        <patternFill patternType="none">
          <fgColor indexed="64"/>
          <bgColor indexed="65"/>
        </patternFill>
      </fill>
    </dxf>
    <dxf>
      <font>
        <color rgb="FF000000"/>
        <name val="Arial"/>
        <scheme val="minor"/>
      </font>
      <numFmt numFmtId="165" formatCode="_([$$-409]* #,##0.00_);_([$$-409]* \(#,##0.00\);_([$$-409]* &quot;-&quot;??_);_(@_)"/>
      <fill>
        <patternFill patternType="none">
          <fgColor indexed="64"/>
          <bgColor auto="1"/>
        </patternFill>
      </fill>
      <alignment wrapText="0"/>
    </dxf>
    <dxf>
      <font>
        <b val="0"/>
        <i val="0"/>
        <strike val="0"/>
        <condense val="0"/>
        <extend val="0"/>
        <outline val="0"/>
        <shadow val="0"/>
        <u val="none"/>
        <vertAlign val="baseline"/>
        <sz val="10"/>
        <color rgb="FF000000"/>
        <name val="Arial"/>
        <scheme val="minor"/>
      </font>
      <numFmt numFmtId="165" formatCode="_([$$-409]* #,##0.00_);_([$$-409]* \(#,##0.00\);_([$$-409]* &quot;-&quot;??_);_(@_)"/>
      <fill>
        <patternFill patternType="none">
          <fgColor indexed="64"/>
          <bgColor indexed="65"/>
        </patternFill>
      </fill>
    </dxf>
    <dxf>
      <font>
        <color rgb="FF000000"/>
        <name val="Arial"/>
        <scheme val="minor"/>
      </font>
      <numFmt numFmtId="164" formatCode="_(* #,##0_);_(* \(#,##0\);_(* &quot;-&quot;??_);_(@_)"/>
      <fill>
        <patternFill patternType="none">
          <fgColor indexed="64"/>
          <bgColor auto="1"/>
        </patternFill>
      </fill>
      <alignment wrapText="0"/>
    </dxf>
    <dxf>
      <font>
        <b val="0"/>
        <i val="0"/>
        <strike val="0"/>
        <condense val="0"/>
        <extend val="0"/>
        <outline val="0"/>
        <shadow val="0"/>
        <u val="none"/>
        <vertAlign val="baseline"/>
        <sz val="10"/>
        <color rgb="FF000000"/>
        <name val="Arial"/>
        <scheme val="minor"/>
      </font>
      <numFmt numFmtId="164" formatCode="_(* #,##0_);_(* \(#,##0\);_(* &quot;-&quot;??_);_(@_)"/>
      <fill>
        <patternFill patternType="none">
          <fgColor indexed="64"/>
          <bgColor indexed="65"/>
        </patternFill>
      </fill>
    </dxf>
    <dxf>
      <font>
        <color rgb="FF000000"/>
      </font>
      <numFmt numFmtId="30" formatCode="@"/>
      <alignment horizontal="left" vertical="top" textRotation="0" wrapText="0" indent="0" justifyLastLine="0" shrinkToFit="0" readingOrder="0"/>
    </dxf>
    <dxf>
      <font>
        <b val="0"/>
        <i val="0"/>
        <strike val="0"/>
        <condense val="0"/>
        <extend val="0"/>
        <outline val="0"/>
        <shadow val="0"/>
        <u val="none"/>
        <vertAlign val="baseline"/>
        <sz val="10"/>
        <color rgb="FF000000"/>
        <name val="Arial"/>
        <scheme val="minor"/>
      </font>
      <fill>
        <patternFill patternType="none">
          <fgColor indexed="64"/>
          <bgColor indexed="65"/>
        </patternFill>
      </fill>
    </dxf>
    <dxf>
      <font>
        <color rgb="FF000000"/>
        <name val="Arial"/>
        <scheme val="minor"/>
      </font>
      <fill>
        <patternFill patternType="none">
          <fgColor indexed="64"/>
          <bgColor auto="1"/>
        </patternFill>
      </fill>
      <alignment horizontal="left" vertical="top" wrapText="0"/>
    </dxf>
    <dxf>
      <font>
        <b val="0"/>
        <i val="0"/>
        <strike val="0"/>
        <condense val="0"/>
        <extend val="0"/>
        <outline val="0"/>
        <shadow val="0"/>
        <u val="none"/>
        <vertAlign val="baseline"/>
        <sz val="10"/>
        <color rgb="FF000000"/>
        <name val="Arial"/>
        <scheme val="minor"/>
      </font>
      <fill>
        <patternFill patternType="none">
          <fgColor indexed="64"/>
          <bgColor indexed="65"/>
        </patternFill>
      </fill>
      <alignment horizontal="general" vertical="bottom" textRotation="0" wrapText="1" indent="0" justifyLastLine="0" shrinkToFit="0" readingOrder="0"/>
    </dxf>
    <dxf>
      <font>
        <color rgb="FF000000"/>
        <name val="Arial"/>
        <scheme val="minor"/>
      </font>
      <fill>
        <patternFill patternType="none">
          <fgColor indexed="64"/>
          <bgColor auto="1"/>
        </patternFill>
      </fill>
      <alignment horizontal="general" vertical="center" wrapText="0"/>
    </dxf>
    <dxf>
      <font>
        <b val="0"/>
        <i val="0"/>
        <strike val="0"/>
        <condense val="0"/>
        <extend val="0"/>
        <outline val="0"/>
        <shadow val="0"/>
        <u val="none"/>
        <vertAlign val="baseline"/>
        <sz val="10"/>
        <color rgb="FF000000"/>
        <name val="Arial"/>
        <scheme val="minor"/>
      </font>
      <fill>
        <patternFill patternType="none">
          <fgColor indexed="64"/>
          <bgColor indexed="65"/>
        </patternFill>
      </fill>
      <alignment horizontal="general" vertical="center" textRotation="0" wrapText="0" indent="0" justifyLastLine="0" shrinkToFit="0" readingOrder="0"/>
    </dxf>
    <dxf>
      <font>
        <color rgb="FF000000"/>
        <name val="Arial"/>
        <scheme val="minor"/>
      </font>
      <fill>
        <patternFill patternType="none">
          <fgColor indexed="64"/>
          <bgColor auto="1"/>
        </patternFill>
      </fill>
      <alignment horizontal="general" wrapText="0"/>
    </dxf>
    <dxf>
      <font>
        <b val="0"/>
        <i val="0"/>
        <strike val="0"/>
        <condense val="0"/>
        <extend val="0"/>
        <outline val="0"/>
        <shadow val="0"/>
        <u val="none"/>
        <vertAlign val="baseline"/>
        <sz val="10"/>
        <color rgb="FF000000"/>
        <name val="Arial"/>
        <scheme val="minor"/>
      </font>
      <fill>
        <patternFill patternType="none">
          <fgColor indexed="64"/>
          <bgColor indexed="65"/>
        </patternFill>
      </fill>
    </dxf>
    <dxf>
      <font>
        <color rgb="FF000000"/>
        <name val="Arial"/>
        <scheme val="minor"/>
      </font>
      <fill>
        <patternFill patternType="none">
          <fgColor indexed="64"/>
          <bgColor auto="1"/>
        </patternFill>
      </fill>
      <alignment wrapText="0"/>
    </dxf>
    <dxf>
      <font>
        <b val="0"/>
        <i val="0"/>
        <strike val="0"/>
        <condense val="0"/>
        <extend val="0"/>
        <outline val="0"/>
        <shadow val="0"/>
        <u val="none"/>
        <vertAlign val="baseline"/>
        <sz val="10"/>
        <color rgb="FF000000"/>
        <name val="Arial"/>
        <scheme val="minor"/>
      </font>
      <fill>
        <patternFill patternType="none">
          <fgColor indexed="64"/>
          <bgColor indexed="65"/>
        </patternFill>
      </fill>
    </dxf>
    <dxf>
      <font>
        <color rgb="FF000000"/>
        <name val="Arial"/>
        <scheme val="minor"/>
      </font>
      <fill>
        <patternFill patternType="none">
          <fgColor indexed="64"/>
          <bgColor auto="1"/>
        </patternFill>
      </fill>
      <alignment wrapText="0"/>
    </dxf>
    <dxf>
      <font>
        <b val="0"/>
        <i val="0"/>
        <strike val="0"/>
        <condense val="0"/>
        <extend val="0"/>
        <outline val="0"/>
        <shadow val="0"/>
        <u val="none"/>
        <vertAlign val="baseline"/>
        <sz val="10"/>
        <color rgb="FF000000"/>
        <name val="Arial"/>
        <scheme val="minor"/>
      </font>
      <fill>
        <patternFill patternType="none">
          <fgColor indexed="64"/>
          <bgColor indexed="65"/>
        </patternFill>
      </fill>
    </dxf>
    <dxf>
      <font>
        <color rgb="FF000000"/>
        <name val="Arial"/>
        <scheme val="minor"/>
      </font>
      <numFmt numFmtId="30" formatCode="@"/>
      <fill>
        <patternFill patternType="none">
          <fgColor indexed="64"/>
          <bgColor auto="1"/>
        </patternFill>
      </fill>
      <alignment horizontal="left" wrapText="0"/>
    </dxf>
    <dxf>
      <font>
        <b val="0"/>
        <i val="0"/>
        <strike val="0"/>
        <condense val="0"/>
        <extend val="0"/>
        <outline val="0"/>
        <shadow val="0"/>
        <u val="none"/>
        <vertAlign val="baseline"/>
        <sz val="10"/>
        <color rgb="FF000000"/>
        <name val="Arial"/>
        <scheme val="minor"/>
      </font>
      <fill>
        <patternFill patternType="none">
          <fgColor indexed="64"/>
          <bgColor indexed="65"/>
        </patternFill>
      </fill>
      <alignment horizontal="left" vertical="bottom" textRotation="0" wrapText="0" indent="0" justifyLastLine="0" shrinkToFit="0" readingOrder="0"/>
    </dxf>
    <dxf>
      <border>
        <bottom style="thin">
          <color indexed="64"/>
        </bottom>
      </border>
    </dxf>
    <dxf>
      <border diagonalUp="0" diagonalDown="0">
        <left style="thin">
          <color indexed="64"/>
        </left>
        <right style="thin">
          <color indexed="64"/>
        </right>
        <top style="thin">
          <color indexed="64"/>
        </top>
        <bottom style="thin">
          <color indexed="64"/>
        </bottom>
      </border>
    </dxf>
    <dxf>
      <font>
        <name val="Arial"/>
        <scheme val="minor"/>
      </font>
      <fill>
        <patternFill patternType="none">
          <fgColor indexed="64"/>
          <bgColor auto="1"/>
        </patternFill>
      </fill>
      <border diagonalUp="0" diagonalDown="0">
        <left style="thin">
          <color indexed="64"/>
        </left>
        <right style="thin">
          <color indexed="64"/>
        </right>
        <top/>
        <bottom/>
      </border>
    </dxf>
    <dxf>
      <font>
        <color rgb="FF000000"/>
        <name val="Arial"/>
        <scheme val="minor"/>
      </font>
      <fill>
        <patternFill patternType="none">
          <fgColor indexed="64"/>
          <bgColor auto="1"/>
        </patternFill>
      </fill>
      <alignment wrapText="0"/>
    </dxf>
    <dxf>
      <font>
        <b/>
        <color rgb="FF000000"/>
        <name val="Arial"/>
        <scheme val="minor"/>
      </font>
      <fill>
        <patternFill patternType="solid">
          <fgColor indexed="64"/>
          <bgColor theme="4" tint="0.59999389629810485"/>
        </patternFill>
      </fill>
      <alignment wrapText="0"/>
      <border diagonalUp="0" diagonalDown="0">
        <left style="thin">
          <color indexed="64"/>
        </left>
        <right style="thin">
          <color indexed="64"/>
        </right>
        <top/>
        <bottom/>
      </border>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2A6DF06-2F52-445D-8E2D-B1F392C37E46}" name="GrantTrackerMinistries3" displayName="GrantTrackerMinistries3" ref="A1:K420" totalsRowShown="0" headerRowDxfId="26" dataDxfId="25" totalsRowDxfId="24" headerRowBorderDxfId="22" tableBorderDxfId="23">
  <autoFilter ref="A1:K420" xr:uid="{A2A6DF06-2F52-445D-8E2D-B1F392C37E46}"/>
  <tableColumns count="11">
    <tableColumn id="1" xr3:uid="{61DE8D69-F1D1-42F9-8C80-3DA12D832A06}" name="Fiscal Year" dataDxfId="20" totalsRowDxfId="21"/>
    <tableColumn id="2" xr3:uid="{14E8513F-CC2A-4A10-87B4-A2E1125BBE15}" name="Ministry" dataDxfId="18" totalsRowDxfId="19"/>
    <tableColumn id="3" xr3:uid="{53D5B723-F58F-4532-AAAF-5A722A34556D}" name="Ministry Abbreviation" dataDxfId="16" totalsRowDxfId="17"/>
    <tableColumn id="4" xr3:uid="{54506D6E-B5FE-48CD-87B7-736793C2594B}" name="Executing State Agency/Department" dataDxfId="14" totalsRowDxfId="15"/>
    <tableColumn id="5" xr3:uid="{AEDE3327-7E0F-4B08-8C78-74084A5BB560}" name="Name of Grant/Programme" dataDxfId="12" totalsRowDxfId="13"/>
    <tableColumn id="6" xr3:uid="{CCE0E065-E17C-407D-A567-1F17819E6E12}" name="Grant/Programme Description" dataDxfId="10" totalsRowDxfId="11"/>
    <tableColumn id="13" xr3:uid="{F3D0B6C1-B268-42DD-8C2A-189F06949804}" name="Type (Grant or Programme)" dataDxfId="8" totalsRowDxfId="9"/>
    <tableColumn id="7" xr3:uid="{9859A9E3-E86C-4D1D-ADFA-0E78EC30B62B}" name="No. of Grants Distributed / No. of Programme Beneficiaries" dataDxfId="6" totalsRowDxfId="7"/>
    <tableColumn id="8" xr3:uid="{68E1E5F2-CC90-4554-8ED1-1D746FB53924}" name="Value of Grants Distributed / Programme Expenditure ($TTD)" dataDxfId="4" totalsRowDxfId="5"/>
    <tableColumn id="10" xr3:uid="{0E61A1AE-6678-4FD8-A5A3-A6922A529F26}" name="Comments" dataDxfId="2" totalsRowDxfId="3"/>
    <tableColumn id="14" xr3:uid="{5B5C46F6-C2D1-44CD-A18D-8522468AB583}" name="Theme" dataDxfId="0" totalsRowDxfId="1"/>
  </tableColumns>
  <tableStyleInfo name="Data-style" showFirstColumn="1" showLastColumn="1"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45F82"/>
      </a:accent1>
      <a:accent2>
        <a:srgbClr val="E87331"/>
      </a:accent2>
      <a:accent3>
        <a:srgbClr val="186C24"/>
      </a:accent3>
      <a:accent4>
        <a:srgbClr val="0F9ED5"/>
      </a:accent4>
      <a:accent5>
        <a:srgbClr val="A02B93"/>
      </a:accent5>
      <a:accent6>
        <a:srgbClr val="4EA72E"/>
      </a:accent6>
      <a:hlink>
        <a:srgbClr val="467886"/>
      </a:hlink>
      <a:folHlink>
        <a:srgbClr val="96607D"/>
      </a:folHlink>
    </a:clrScheme>
    <a:fontScheme name="Office">
      <a:majorFont>
        <a:latin typeface="Aptos Display"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A41D1-EA81-4FA9-8DC2-881F3D75C7A7}">
  <sheetPr>
    <outlinePr summaryBelow="0" summaryRight="0"/>
    <pageSetUpPr fitToPage="1"/>
  </sheetPr>
  <dimension ref="A1:K420"/>
  <sheetViews>
    <sheetView tabSelected="1" topLeftCell="G397" workbookViewId="0">
      <selection activeCell="L1" sqref="L1:L1048576"/>
    </sheetView>
  </sheetViews>
  <sheetFormatPr defaultColWidth="12.5703125" defaultRowHeight="15"/>
  <cols>
    <col min="1" max="1" width="22.140625" style="23" customWidth="1"/>
    <col min="2" max="2" width="54.7109375" customWidth="1"/>
    <col min="3" max="3" width="14.42578125" customWidth="1"/>
    <col min="4" max="4" width="34" customWidth="1"/>
    <col min="5" max="5" width="24" style="11" customWidth="1"/>
    <col min="6" max="6" width="29.140625" style="20" customWidth="1"/>
    <col min="7" max="7" width="13.42578125" customWidth="1"/>
    <col min="8" max="8" width="10.85546875" style="21" customWidth="1"/>
    <col min="9" max="9" width="19.5703125" style="22" customWidth="1"/>
    <col min="10" max="10" width="14.140625" customWidth="1"/>
    <col min="11" max="11" width="29.7109375" customWidth="1"/>
  </cols>
  <sheetData>
    <row r="1" spans="1:11" s="9" customFormat="1" ht="12.75">
      <c r="A1" s="1" t="s">
        <v>0</v>
      </c>
      <c r="B1" s="2" t="s">
        <v>1</v>
      </c>
      <c r="C1" s="2" t="s">
        <v>2</v>
      </c>
      <c r="D1" s="3" t="s">
        <v>3</v>
      </c>
      <c r="E1" s="3" t="s">
        <v>4</v>
      </c>
      <c r="F1" s="4" t="s">
        <v>5</v>
      </c>
      <c r="G1" s="5" t="s">
        <v>6</v>
      </c>
      <c r="H1" s="6" t="s">
        <v>7</v>
      </c>
      <c r="I1" s="7" t="s">
        <v>8</v>
      </c>
      <c r="J1" s="8" t="s">
        <v>9</v>
      </c>
      <c r="K1" s="5" t="s">
        <v>10</v>
      </c>
    </row>
    <row r="2" spans="1:11">
      <c r="A2" s="10" t="s">
        <v>11</v>
      </c>
      <c r="B2" s="11" t="s">
        <v>12</v>
      </c>
      <c r="C2" s="11" t="s">
        <v>13</v>
      </c>
      <c r="D2" s="12" t="s">
        <v>14</v>
      </c>
      <c r="E2" s="12" t="s">
        <v>15</v>
      </c>
      <c r="F2" s="13" t="s">
        <v>16</v>
      </c>
      <c r="G2" s="12" t="s">
        <v>17</v>
      </c>
      <c r="H2" s="14">
        <v>2</v>
      </c>
      <c r="I2" s="15">
        <v>2381186</v>
      </c>
      <c r="J2" s="12" t="s">
        <v>18</v>
      </c>
      <c r="K2" s="12" t="s">
        <v>19</v>
      </c>
    </row>
    <row r="3" spans="1:11">
      <c r="A3" s="10" t="s">
        <v>20</v>
      </c>
      <c r="B3" s="11" t="s">
        <v>12</v>
      </c>
      <c r="C3" s="11" t="s">
        <v>13</v>
      </c>
      <c r="D3" s="12" t="s">
        <v>14</v>
      </c>
      <c r="E3" s="12" t="s">
        <v>15</v>
      </c>
      <c r="F3" s="13" t="s">
        <v>16</v>
      </c>
      <c r="G3" s="12" t="s">
        <v>17</v>
      </c>
      <c r="H3" s="14">
        <v>3</v>
      </c>
      <c r="I3" s="15">
        <v>5261482</v>
      </c>
      <c r="J3" s="12" t="s">
        <v>21</v>
      </c>
      <c r="K3" s="12" t="s">
        <v>19</v>
      </c>
    </row>
    <row r="4" spans="1:11">
      <c r="A4" s="10" t="s">
        <v>22</v>
      </c>
      <c r="B4" s="11" t="s">
        <v>12</v>
      </c>
      <c r="C4" s="11" t="s">
        <v>13</v>
      </c>
      <c r="D4" s="12" t="s">
        <v>14</v>
      </c>
      <c r="E4" s="12" t="s">
        <v>15</v>
      </c>
      <c r="F4" s="13" t="s">
        <v>16</v>
      </c>
      <c r="G4" s="12" t="s">
        <v>17</v>
      </c>
      <c r="H4" s="14">
        <v>1</v>
      </c>
      <c r="I4" s="15">
        <v>1209401</v>
      </c>
      <c r="J4" s="12" t="s">
        <v>21</v>
      </c>
      <c r="K4" s="12" t="s">
        <v>19</v>
      </c>
    </row>
    <row r="5" spans="1:11">
      <c r="A5" s="10" t="s">
        <v>23</v>
      </c>
      <c r="B5" s="11" t="s">
        <v>12</v>
      </c>
      <c r="C5" s="11" t="s">
        <v>13</v>
      </c>
      <c r="D5" s="12" t="s">
        <v>14</v>
      </c>
      <c r="E5" s="12" t="s">
        <v>15</v>
      </c>
      <c r="F5" s="13" t="s">
        <v>16</v>
      </c>
      <c r="G5" s="12" t="s">
        <v>17</v>
      </c>
      <c r="H5" s="14">
        <v>5</v>
      </c>
      <c r="I5" s="15">
        <v>19456530</v>
      </c>
      <c r="J5" s="12" t="s">
        <v>21</v>
      </c>
      <c r="K5" s="12" t="s">
        <v>19</v>
      </c>
    </row>
    <row r="6" spans="1:11">
      <c r="A6" s="10" t="s">
        <v>24</v>
      </c>
      <c r="B6" s="11" t="s">
        <v>12</v>
      </c>
      <c r="C6" s="11" t="s">
        <v>13</v>
      </c>
      <c r="D6" s="12" t="s">
        <v>14</v>
      </c>
      <c r="E6" s="12" t="s">
        <v>15</v>
      </c>
      <c r="F6" s="13" t="s">
        <v>16</v>
      </c>
      <c r="G6" s="12" t="s">
        <v>17</v>
      </c>
      <c r="H6" s="14">
        <v>5</v>
      </c>
      <c r="I6" s="15">
        <v>15613677.25</v>
      </c>
      <c r="J6" s="12" t="s">
        <v>21</v>
      </c>
      <c r="K6" s="12" t="s">
        <v>19</v>
      </c>
    </row>
    <row r="7" spans="1:11">
      <c r="A7" s="10" t="s">
        <v>22</v>
      </c>
      <c r="B7" s="11" t="s">
        <v>12</v>
      </c>
      <c r="C7" s="11" t="s">
        <v>13</v>
      </c>
      <c r="D7" s="12" t="s">
        <v>25</v>
      </c>
      <c r="E7" s="12" t="s">
        <v>26</v>
      </c>
      <c r="F7" s="13" t="s">
        <v>27</v>
      </c>
      <c r="G7" s="12" t="s">
        <v>28</v>
      </c>
      <c r="H7" s="14">
        <v>47</v>
      </c>
      <c r="I7" s="15">
        <f>199034.13*6.77</f>
        <v>1347461.0600999999</v>
      </c>
      <c r="J7" s="12" t="s">
        <v>29</v>
      </c>
      <c r="K7" s="12" t="s">
        <v>30</v>
      </c>
    </row>
    <row r="8" spans="1:11">
      <c r="A8" s="10" t="s">
        <v>23</v>
      </c>
      <c r="B8" s="11" t="s">
        <v>12</v>
      </c>
      <c r="C8" s="11" t="s">
        <v>13</v>
      </c>
      <c r="D8" s="12" t="s">
        <v>25</v>
      </c>
      <c r="E8" s="12" t="s">
        <v>26</v>
      </c>
      <c r="F8" s="13" t="s">
        <v>27</v>
      </c>
      <c r="G8" s="12" t="s">
        <v>28</v>
      </c>
      <c r="H8" s="14">
        <v>8</v>
      </c>
      <c r="I8" s="15">
        <f>33306.88*6.77</f>
        <v>225487.57759999996</v>
      </c>
      <c r="J8" s="12" t="s">
        <v>31</v>
      </c>
      <c r="K8" s="12" t="s">
        <v>30</v>
      </c>
    </row>
    <row r="9" spans="1:11">
      <c r="A9" s="10" t="s">
        <v>22</v>
      </c>
      <c r="B9" s="11" t="s">
        <v>12</v>
      </c>
      <c r="C9" s="11" t="s">
        <v>13</v>
      </c>
      <c r="D9" s="12" t="s">
        <v>25</v>
      </c>
      <c r="E9" s="12" t="s">
        <v>32</v>
      </c>
      <c r="F9" s="13" t="s">
        <v>33</v>
      </c>
      <c r="G9" s="12" t="s">
        <v>17</v>
      </c>
      <c r="H9" s="14">
        <v>10</v>
      </c>
      <c r="I9" s="15">
        <f>20000*6.77</f>
        <v>135400</v>
      </c>
      <c r="J9" s="12" t="s">
        <v>34</v>
      </c>
      <c r="K9" s="12" t="s">
        <v>35</v>
      </c>
    </row>
    <row r="10" spans="1:11">
      <c r="A10" s="10" t="s">
        <v>23</v>
      </c>
      <c r="B10" s="11" t="s">
        <v>12</v>
      </c>
      <c r="C10" s="11" t="s">
        <v>13</v>
      </c>
      <c r="D10" s="12" t="s">
        <v>25</v>
      </c>
      <c r="E10" s="12" t="s">
        <v>32</v>
      </c>
      <c r="F10" s="13" t="s">
        <v>33</v>
      </c>
      <c r="G10" s="12" t="s">
        <v>17</v>
      </c>
      <c r="H10" s="14">
        <v>27</v>
      </c>
      <c r="I10" s="15">
        <f>25000*6.77</f>
        <v>169250</v>
      </c>
      <c r="J10" s="12" t="s">
        <v>36</v>
      </c>
      <c r="K10" s="12" t="s">
        <v>35</v>
      </c>
    </row>
    <row r="11" spans="1:11">
      <c r="A11" s="10" t="s">
        <v>24</v>
      </c>
      <c r="B11" s="11" t="s">
        <v>12</v>
      </c>
      <c r="C11" s="11" t="s">
        <v>13</v>
      </c>
      <c r="D11" s="12" t="s">
        <v>25</v>
      </c>
      <c r="E11" s="12" t="s">
        <v>32</v>
      </c>
      <c r="F11" s="13" t="s">
        <v>33</v>
      </c>
      <c r="G11" s="12" t="s">
        <v>17</v>
      </c>
      <c r="H11" s="14">
        <v>21</v>
      </c>
      <c r="I11" s="15">
        <f>25000*6.77</f>
        <v>169250</v>
      </c>
      <c r="J11" s="12" t="s">
        <v>36</v>
      </c>
      <c r="K11" s="12" t="s">
        <v>35</v>
      </c>
    </row>
    <row r="12" spans="1:11">
      <c r="A12" s="10" t="s">
        <v>22</v>
      </c>
      <c r="B12" s="11" t="s">
        <v>12</v>
      </c>
      <c r="C12" s="11" t="s">
        <v>13</v>
      </c>
      <c r="D12" s="12" t="s">
        <v>25</v>
      </c>
      <c r="E12" s="12" t="s">
        <v>37</v>
      </c>
      <c r="F12" s="13" t="s">
        <v>38</v>
      </c>
      <c r="G12" s="12" t="s">
        <v>28</v>
      </c>
      <c r="H12" s="14">
        <v>15</v>
      </c>
      <c r="I12" s="15">
        <f>2116977.09*6.77</f>
        <v>14331934.899299998</v>
      </c>
      <c r="J12" s="12" t="s">
        <v>39</v>
      </c>
      <c r="K12" s="12" t="s">
        <v>30</v>
      </c>
    </row>
    <row r="13" spans="1:11">
      <c r="A13" s="10" t="s">
        <v>23</v>
      </c>
      <c r="B13" s="11" t="s">
        <v>12</v>
      </c>
      <c r="C13" s="11" t="s">
        <v>13</v>
      </c>
      <c r="D13" s="12" t="s">
        <v>25</v>
      </c>
      <c r="E13" s="12" t="s">
        <v>37</v>
      </c>
      <c r="F13" s="13" t="s">
        <v>38</v>
      </c>
      <c r="G13" s="12" t="s">
        <v>28</v>
      </c>
      <c r="H13" s="14">
        <v>19</v>
      </c>
      <c r="I13" s="15">
        <f>1796544.34*6.77</f>
        <v>12162605.1818</v>
      </c>
      <c r="J13" s="12" t="s">
        <v>40</v>
      </c>
      <c r="K13" s="12" t="s">
        <v>30</v>
      </c>
    </row>
    <row r="14" spans="1:11">
      <c r="A14" s="10" t="s">
        <v>24</v>
      </c>
      <c r="B14" s="11" t="s">
        <v>12</v>
      </c>
      <c r="C14" s="11" t="s">
        <v>13</v>
      </c>
      <c r="D14" s="12" t="s">
        <v>25</v>
      </c>
      <c r="E14" s="12" t="s">
        <v>37</v>
      </c>
      <c r="F14" s="13" t="s">
        <v>38</v>
      </c>
      <c r="G14" s="12" t="s">
        <v>28</v>
      </c>
      <c r="H14" s="14">
        <v>18</v>
      </c>
      <c r="I14" s="15">
        <f>1614953.83*6.77</f>
        <v>10933237.429099999</v>
      </c>
      <c r="J14" s="12" t="s">
        <v>41</v>
      </c>
      <c r="K14" s="12" t="s">
        <v>30</v>
      </c>
    </row>
    <row r="15" spans="1:11">
      <c r="A15" s="10" t="s">
        <v>11</v>
      </c>
      <c r="B15" s="11" t="s">
        <v>42</v>
      </c>
      <c r="C15" s="11" t="s">
        <v>43</v>
      </c>
      <c r="D15" s="12" t="s">
        <v>44</v>
      </c>
      <c r="E15" s="12" t="s">
        <v>45</v>
      </c>
      <c r="F15" s="13" t="s">
        <v>46</v>
      </c>
      <c r="G15" s="12" t="s">
        <v>17</v>
      </c>
      <c r="H15" s="14">
        <v>2</v>
      </c>
      <c r="I15" s="15">
        <v>190918</v>
      </c>
      <c r="J15" s="12"/>
      <c r="K15" s="12" t="s">
        <v>47</v>
      </c>
    </row>
    <row r="16" spans="1:11">
      <c r="A16" s="10" t="s">
        <v>20</v>
      </c>
      <c r="B16" s="11" t="s">
        <v>42</v>
      </c>
      <c r="C16" s="11" t="s">
        <v>43</v>
      </c>
      <c r="D16" s="12" t="s">
        <v>44</v>
      </c>
      <c r="E16" s="12" t="s">
        <v>45</v>
      </c>
      <c r="F16" s="13" t="s">
        <v>46</v>
      </c>
      <c r="G16" s="12" t="s">
        <v>17</v>
      </c>
      <c r="H16" s="14">
        <v>3</v>
      </c>
      <c r="I16" s="15">
        <v>64700</v>
      </c>
      <c r="J16" s="12"/>
      <c r="K16" s="12" t="s">
        <v>47</v>
      </c>
    </row>
    <row r="17" spans="1:11">
      <c r="A17" s="10" t="s">
        <v>22</v>
      </c>
      <c r="B17" s="11" t="s">
        <v>42</v>
      </c>
      <c r="C17" s="11" t="s">
        <v>43</v>
      </c>
      <c r="D17" s="12" t="s">
        <v>44</v>
      </c>
      <c r="E17" s="12" t="s">
        <v>45</v>
      </c>
      <c r="F17" s="13" t="s">
        <v>46</v>
      </c>
      <c r="G17" s="12" t="s">
        <v>17</v>
      </c>
      <c r="H17" s="14">
        <v>5</v>
      </c>
      <c r="I17" s="15">
        <v>43371</v>
      </c>
      <c r="J17" s="12"/>
      <c r="K17" s="12" t="s">
        <v>47</v>
      </c>
    </row>
    <row r="18" spans="1:11">
      <c r="A18" s="10" t="s">
        <v>23</v>
      </c>
      <c r="B18" s="11" t="s">
        <v>42</v>
      </c>
      <c r="C18" s="11" t="s">
        <v>43</v>
      </c>
      <c r="D18" s="12" t="s">
        <v>44</v>
      </c>
      <c r="E18" s="12" t="s">
        <v>45</v>
      </c>
      <c r="F18" s="13" t="s">
        <v>46</v>
      </c>
      <c r="G18" s="12" t="s">
        <v>17</v>
      </c>
      <c r="H18" s="14">
        <v>25</v>
      </c>
      <c r="I18" s="15">
        <v>222563.6</v>
      </c>
      <c r="J18" s="12"/>
      <c r="K18" s="12" t="s">
        <v>47</v>
      </c>
    </row>
    <row r="19" spans="1:11">
      <c r="A19" s="10" t="s">
        <v>20</v>
      </c>
      <c r="B19" s="11" t="s">
        <v>48</v>
      </c>
      <c r="C19" s="11" t="s">
        <v>49</v>
      </c>
      <c r="D19" s="12" t="s">
        <v>50</v>
      </c>
      <c r="E19" s="12" t="s">
        <v>51</v>
      </c>
      <c r="F19" s="13" t="s">
        <v>52</v>
      </c>
      <c r="G19" s="12" t="s">
        <v>17</v>
      </c>
      <c r="H19" s="14">
        <v>58</v>
      </c>
      <c r="I19" s="15">
        <v>5253433.38</v>
      </c>
      <c r="J19" s="12"/>
      <c r="K19" s="12" t="s">
        <v>53</v>
      </c>
    </row>
    <row r="20" spans="1:11">
      <c r="A20" s="10" t="s">
        <v>22</v>
      </c>
      <c r="B20" s="11" t="s">
        <v>48</v>
      </c>
      <c r="C20" s="11" t="s">
        <v>49</v>
      </c>
      <c r="D20" s="12" t="s">
        <v>50</v>
      </c>
      <c r="E20" s="12" t="s">
        <v>51</v>
      </c>
      <c r="F20" s="13" t="s">
        <v>52</v>
      </c>
      <c r="G20" s="12" t="s">
        <v>17</v>
      </c>
      <c r="H20" s="14">
        <v>59</v>
      </c>
      <c r="I20" s="15">
        <v>5522542.8899999997</v>
      </c>
      <c r="J20" s="12"/>
      <c r="K20" s="12" t="s">
        <v>53</v>
      </c>
    </row>
    <row r="21" spans="1:11">
      <c r="A21" s="10" t="s">
        <v>23</v>
      </c>
      <c r="B21" s="11" t="s">
        <v>48</v>
      </c>
      <c r="C21" s="11" t="s">
        <v>49</v>
      </c>
      <c r="D21" s="12" t="s">
        <v>50</v>
      </c>
      <c r="E21" s="12" t="s">
        <v>51</v>
      </c>
      <c r="F21" s="13" t="s">
        <v>52</v>
      </c>
      <c r="G21" s="12" t="s">
        <v>17</v>
      </c>
      <c r="H21" s="14">
        <v>86</v>
      </c>
      <c r="I21" s="15">
        <v>8166593.8099999996</v>
      </c>
      <c r="J21" s="12"/>
      <c r="K21" s="12" t="s">
        <v>53</v>
      </c>
    </row>
    <row r="22" spans="1:11">
      <c r="A22" s="10" t="s">
        <v>24</v>
      </c>
      <c r="B22" s="11" t="s">
        <v>48</v>
      </c>
      <c r="C22" s="11" t="s">
        <v>49</v>
      </c>
      <c r="D22" s="12" t="s">
        <v>50</v>
      </c>
      <c r="E22" s="12" t="s">
        <v>51</v>
      </c>
      <c r="F22" s="13" t="s">
        <v>52</v>
      </c>
      <c r="G22" s="12" t="s">
        <v>17</v>
      </c>
      <c r="H22" s="14">
        <v>100</v>
      </c>
      <c r="I22" s="15">
        <v>11000000</v>
      </c>
      <c r="J22" s="12"/>
      <c r="K22" s="12" t="s">
        <v>53</v>
      </c>
    </row>
    <row r="23" spans="1:11">
      <c r="A23" s="10" t="s">
        <v>20</v>
      </c>
      <c r="B23" s="11" t="s">
        <v>48</v>
      </c>
      <c r="C23" s="11" t="s">
        <v>49</v>
      </c>
      <c r="D23" s="12" t="s">
        <v>54</v>
      </c>
      <c r="E23" s="12" t="s">
        <v>55</v>
      </c>
      <c r="F23" s="13" t="s">
        <v>56</v>
      </c>
      <c r="G23" s="12" t="s">
        <v>28</v>
      </c>
      <c r="H23" s="14">
        <v>1954</v>
      </c>
      <c r="I23" s="15">
        <v>13660666.65</v>
      </c>
      <c r="J23" s="12"/>
      <c r="K23" s="12" t="s">
        <v>57</v>
      </c>
    </row>
    <row r="24" spans="1:11">
      <c r="A24" s="10" t="s">
        <v>22</v>
      </c>
      <c r="B24" s="11" t="s">
        <v>48</v>
      </c>
      <c r="C24" s="11" t="s">
        <v>49</v>
      </c>
      <c r="D24" s="12" t="s">
        <v>54</v>
      </c>
      <c r="E24" s="12" t="s">
        <v>55</v>
      </c>
      <c r="F24" s="13" t="s">
        <v>56</v>
      </c>
      <c r="G24" s="12" t="s">
        <v>28</v>
      </c>
      <c r="H24" s="14">
        <v>2972</v>
      </c>
      <c r="I24" s="15">
        <v>18725045.530000001</v>
      </c>
      <c r="J24" s="12"/>
      <c r="K24" s="12" t="s">
        <v>57</v>
      </c>
    </row>
    <row r="25" spans="1:11">
      <c r="A25" s="10" t="s">
        <v>23</v>
      </c>
      <c r="B25" s="11" t="s">
        <v>48</v>
      </c>
      <c r="C25" s="11" t="s">
        <v>49</v>
      </c>
      <c r="D25" s="12" t="s">
        <v>54</v>
      </c>
      <c r="E25" s="12" t="s">
        <v>55</v>
      </c>
      <c r="F25" s="13" t="s">
        <v>56</v>
      </c>
      <c r="G25" s="12" t="s">
        <v>28</v>
      </c>
      <c r="H25" s="14">
        <v>3264</v>
      </c>
      <c r="I25" s="15">
        <v>19224825.27</v>
      </c>
      <c r="J25" s="12"/>
      <c r="K25" s="12" t="s">
        <v>57</v>
      </c>
    </row>
    <row r="26" spans="1:11">
      <c r="A26" s="10" t="s">
        <v>24</v>
      </c>
      <c r="B26" s="11" t="s">
        <v>48</v>
      </c>
      <c r="C26" s="11" t="s">
        <v>49</v>
      </c>
      <c r="D26" s="12" t="s">
        <v>54</v>
      </c>
      <c r="E26" s="12" t="s">
        <v>55</v>
      </c>
      <c r="F26" s="13" t="s">
        <v>56</v>
      </c>
      <c r="G26" s="12" t="s">
        <v>28</v>
      </c>
      <c r="H26" s="14">
        <v>2287</v>
      </c>
      <c r="I26" s="15">
        <v>13199761.640000001</v>
      </c>
      <c r="J26" s="12"/>
      <c r="K26" s="12" t="s">
        <v>57</v>
      </c>
    </row>
    <row r="27" spans="1:11">
      <c r="A27" s="10" t="s">
        <v>20</v>
      </c>
      <c r="B27" s="11" t="s">
        <v>48</v>
      </c>
      <c r="C27" s="11" t="s">
        <v>49</v>
      </c>
      <c r="D27" s="12" t="s">
        <v>58</v>
      </c>
      <c r="E27" s="12" t="s">
        <v>59</v>
      </c>
      <c r="F27" s="13" t="s">
        <v>60</v>
      </c>
      <c r="G27" s="12" t="s">
        <v>28</v>
      </c>
      <c r="H27" s="14">
        <v>0</v>
      </c>
      <c r="I27" s="15">
        <v>0</v>
      </c>
      <c r="K27" s="12" t="s">
        <v>61</v>
      </c>
    </row>
    <row r="28" spans="1:11">
      <c r="A28" s="10" t="s">
        <v>22</v>
      </c>
      <c r="B28" s="11" t="s">
        <v>48</v>
      </c>
      <c r="C28" s="11" t="s">
        <v>49</v>
      </c>
      <c r="D28" s="12" t="s">
        <v>58</v>
      </c>
      <c r="E28" s="12" t="s">
        <v>59</v>
      </c>
      <c r="F28" s="13" t="s">
        <v>60</v>
      </c>
      <c r="G28" s="12" t="s">
        <v>28</v>
      </c>
      <c r="H28" s="14">
        <v>17</v>
      </c>
      <c r="I28" s="15">
        <v>127144.75</v>
      </c>
      <c r="J28" s="12"/>
      <c r="K28" s="12" t="s">
        <v>61</v>
      </c>
    </row>
    <row r="29" spans="1:11">
      <c r="A29" s="10" t="s">
        <v>23</v>
      </c>
      <c r="B29" s="11" t="s">
        <v>48</v>
      </c>
      <c r="C29" s="11" t="s">
        <v>49</v>
      </c>
      <c r="D29" s="12" t="s">
        <v>58</v>
      </c>
      <c r="E29" s="12" t="s">
        <v>59</v>
      </c>
      <c r="F29" s="13" t="s">
        <v>60</v>
      </c>
      <c r="G29" s="12" t="s">
        <v>28</v>
      </c>
      <c r="H29" s="14">
        <v>38</v>
      </c>
      <c r="I29" s="15">
        <v>198866.36</v>
      </c>
      <c r="J29" s="12"/>
      <c r="K29" s="12" t="s">
        <v>61</v>
      </c>
    </row>
    <row r="30" spans="1:11">
      <c r="A30" s="10" t="s">
        <v>24</v>
      </c>
      <c r="B30" s="11" t="s">
        <v>48</v>
      </c>
      <c r="C30" s="11" t="s">
        <v>49</v>
      </c>
      <c r="D30" s="12" t="s">
        <v>58</v>
      </c>
      <c r="E30" s="12" t="s">
        <v>59</v>
      </c>
      <c r="F30" s="13" t="s">
        <v>60</v>
      </c>
      <c r="G30" s="12" t="s">
        <v>28</v>
      </c>
      <c r="H30" s="14">
        <v>69</v>
      </c>
      <c r="I30" s="15">
        <v>229589.32</v>
      </c>
      <c r="J30" s="12"/>
      <c r="K30" s="12" t="s">
        <v>61</v>
      </c>
    </row>
    <row r="31" spans="1:11">
      <c r="A31" s="10" t="s">
        <v>20</v>
      </c>
      <c r="B31" s="11" t="s">
        <v>48</v>
      </c>
      <c r="C31" s="11" t="s">
        <v>49</v>
      </c>
      <c r="D31" s="12" t="s">
        <v>62</v>
      </c>
      <c r="E31" s="12" t="s">
        <v>63</v>
      </c>
      <c r="F31" s="13" t="s">
        <v>64</v>
      </c>
      <c r="G31" s="12" t="s">
        <v>28</v>
      </c>
      <c r="H31" s="14">
        <v>0</v>
      </c>
      <c r="I31" s="15">
        <v>0</v>
      </c>
      <c r="J31" s="12"/>
      <c r="K31" s="12" t="s">
        <v>65</v>
      </c>
    </row>
    <row r="32" spans="1:11">
      <c r="A32" s="10" t="s">
        <v>22</v>
      </c>
      <c r="B32" s="11" t="s">
        <v>48</v>
      </c>
      <c r="C32" s="11" t="s">
        <v>49</v>
      </c>
      <c r="D32" s="12" t="s">
        <v>62</v>
      </c>
      <c r="E32" s="12" t="s">
        <v>63</v>
      </c>
      <c r="F32" s="13" t="s">
        <v>64</v>
      </c>
      <c r="G32" s="12" t="s">
        <v>28</v>
      </c>
      <c r="H32" s="14">
        <v>12</v>
      </c>
      <c r="I32" s="15">
        <v>33765</v>
      </c>
      <c r="J32" s="12"/>
      <c r="K32" s="12" t="s">
        <v>65</v>
      </c>
    </row>
    <row r="33" spans="1:11">
      <c r="A33" s="10" t="s">
        <v>23</v>
      </c>
      <c r="B33" s="11" t="s">
        <v>48</v>
      </c>
      <c r="C33" s="11" t="s">
        <v>49</v>
      </c>
      <c r="D33" s="12" t="s">
        <v>62</v>
      </c>
      <c r="E33" s="12" t="s">
        <v>63</v>
      </c>
      <c r="F33" s="13" t="s">
        <v>64</v>
      </c>
      <c r="G33" s="12" t="s">
        <v>28</v>
      </c>
      <c r="H33" s="14">
        <v>31</v>
      </c>
      <c r="I33" s="15">
        <v>96207.7</v>
      </c>
      <c r="J33" s="12"/>
      <c r="K33" s="12" t="s">
        <v>65</v>
      </c>
    </row>
    <row r="34" spans="1:11">
      <c r="A34" s="10" t="s">
        <v>24</v>
      </c>
      <c r="B34" s="11" t="s">
        <v>48</v>
      </c>
      <c r="C34" s="11" t="s">
        <v>49</v>
      </c>
      <c r="D34" s="12" t="s">
        <v>62</v>
      </c>
      <c r="E34" s="12" t="s">
        <v>63</v>
      </c>
      <c r="F34" s="13" t="s">
        <v>64</v>
      </c>
      <c r="G34" s="12" t="s">
        <v>28</v>
      </c>
      <c r="H34" s="14">
        <v>1</v>
      </c>
      <c r="I34" s="15">
        <v>2500</v>
      </c>
      <c r="J34" s="12"/>
      <c r="K34" s="12" t="s">
        <v>65</v>
      </c>
    </row>
    <row r="35" spans="1:11">
      <c r="A35" s="10" t="s">
        <v>20</v>
      </c>
      <c r="B35" s="11" t="s">
        <v>48</v>
      </c>
      <c r="C35" s="11" t="s">
        <v>49</v>
      </c>
      <c r="D35" s="12" t="s">
        <v>66</v>
      </c>
      <c r="E35" s="12" t="s">
        <v>67</v>
      </c>
      <c r="F35" s="13" t="s">
        <v>68</v>
      </c>
      <c r="G35" s="12" t="s">
        <v>17</v>
      </c>
      <c r="H35" s="14">
        <v>225</v>
      </c>
      <c r="I35" s="15">
        <v>2949434.95</v>
      </c>
      <c r="J35" s="12"/>
      <c r="K35" s="12" t="s">
        <v>69</v>
      </c>
    </row>
    <row r="36" spans="1:11">
      <c r="A36" s="10" t="s">
        <v>22</v>
      </c>
      <c r="B36" s="11" t="s">
        <v>48</v>
      </c>
      <c r="C36" s="11" t="s">
        <v>49</v>
      </c>
      <c r="D36" s="12" t="s">
        <v>66</v>
      </c>
      <c r="E36" s="12" t="s">
        <v>67</v>
      </c>
      <c r="F36" s="13" t="s">
        <v>68</v>
      </c>
      <c r="G36" s="12" t="s">
        <v>17</v>
      </c>
      <c r="H36" s="14">
        <v>53</v>
      </c>
      <c r="I36" s="15">
        <v>2485511.2799999998</v>
      </c>
      <c r="J36" s="12"/>
      <c r="K36" s="12" t="s">
        <v>69</v>
      </c>
    </row>
    <row r="37" spans="1:11">
      <c r="A37" s="10" t="s">
        <v>23</v>
      </c>
      <c r="B37" s="11" t="s">
        <v>48</v>
      </c>
      <c r="C37" s="11" t="s">
        <v>49</v>
      </c>
      <c r="D37" s="12" t="s">
        <v>66</v>
      </c>
      <c r="E37" s="12" t="s">
        <v>67</v>
      </c>
      <c r="F37" s="13" t="s">
        <v>68</v>
      </c>
      <c r="G37" s="12" t="s">
        <v>17</v>
      </c>
      <c r="H37" s="14">
        <v>588</v>
      </c>
      <c r="I37" s="15">
        <v>8032849.0999999996</v>
      </c>
      <c r="J37" s="12"/>
      <c r="K37" s="12" t="s">
        <v>69</v>
      </c>
    </row>
    <row r="38" spans="1:11">
      <c r="A38" s="10" t="s">
        <v>24</v>
      </c>
      <c r="B38" s="11" t="s">
        <v>48</v>
      </c>
      <c r="C38" s="11" t="s">
        <v>49</v>
      </c>
      <c r="D38" s="12" t="s">
        <v>66</v>
      </c>
      <c r="E38" s="12" t="s">
        <v>67</v>
      </c>
      <c r="F38" s="13" t="s">
        <v>68</v>
      </c>
      <c r="G38" s="12" t="s">
        <v>17</v>
      </c>
      <c r="H38" s="14">
        <v>34</v>
      </c>
      <c r="I38" s="15">
        <v>637352.69999999995</v>
      </c>
      <c r="J38" s="12"/>
      <c r="K38" s="12" t="s">
        <v>69</v>
      </c>
    </row>
    <row r="39" spans="1:11">
      <c r="A39" s="10" t="s">
        <v>11</v>
      </c>
      <c r="B39" s="11" t="s">
        <v>70</v>
      </c>
      <c r="C39" s="12" t="s">
        <v>71</v>
      </c>
      <c r="D39" s="12" t="s">
        <v>72</v>
      </c>
      <c r="E39" s="12" t="s">
        <v>73</v>
      </c>
      <c r="F39" s="13" t="s">
        <v>74</v>
      </c>
      <c r="G39" s="12" t="s">
        <v>28</v>
      </c>
      <c r="H39" s="14">
        <f>13373+32</f>
        <v>13405</v>
      </c>
      <c r="I39" s="15">
        <v>562056.77</v>
      </c>
      <c r="J39" s="12" t="s">
        <v>75</v>
      </c>
      <c r="K39" s="12" t="s">
        <v>76</v>
      </c>
    </row>
    <row r="40" spans="1:11">
      <c r="A40" s="10" t="s">
        <v>20</v>
      </c>
      <c r="B40" s="11" t="s">
        <v>70</v>
      </c>
      <c r="C40" s="12" t="s">
        <v>71</v>
      </c>
      <c r="D40" s="12" t="s">
        <v>72</v>
      </c>
      <c r="E40" s="12" t="s">
        <v>73</v>
      </c>
      <c r="F40" s="13" t="s">
        <v>74</v>
      </c>
      <c r="G40" s="12" t="s">
        <v>28</v>
      </c>
      <c r="H40" s="14">
        <v>13462</v>
      </c>
      <c r="I40" s="15">
        <v>7327307.6200000001</v>
      </c>
      <c r="J40" s="12" t="s">
        <v>77</v>
      </c>
      <c r="K40" s="12" t="s">
        <v>76</v>
      </c>
    </row>
    <row r="41" spans="1:11">
      <c r="A41" s="10" t="s">
        <v>22</v>
      </c>
      <c r="B41" s="11" t="s">
        <v>70</v>
      </c>
      <c r="C41" s="12" t="s">
        <v>71</v>
      </c>
      <c r="D41" s="12" t="s">
        <v>72</v>
      </c>
      <c r="E41" s="12" t="s">
        <v>73</v>
      </c>
      <c r="F41" s="13" t="s">
        <v>74</v>
      </c>
      <c r="G41" s="12" t="s">
        <v>28</v>
      </c>
      <c r="H41" s="14">
        <f>13576+135+1</f>
        <v>13712</v>
      </c>
      <c r="I41" s="15">
        <v>4105809</v>
      </c>
      <c r="J41" s="12" t="s">
        <v>78</v>
      </c>
      <c r="K41" s="12" t="s">
        <v>76</v>
      </c>
    </row>
    <row r="42" spans="1:11">
      <c r="A42" s="10" t="s">
        <v>23</v>
      </c>
      <c r="B42" s="11" t="s">
        <v>70</v>
      </c>
      <c r="C42" s="12" t="s">
        <v>71</v>
      </c>
      <c r="D42" s="12" t="s">
        <v>72</v>
      </c>
      <c r="E42" s="12" t="s">
        <v>73</v>
      </c>
      <c r="F42" s="13" t="s">
        <v>74</v>
      </c>
      <c r="G42" s="12" t="s">
        <v>28</v>
      </c>
      <c r="H42" s="14">
        <f>13070+84+2</f>
        <v>13156</v>
      </c>
      <c r="I42" s="15">
        <v>3916912.47</v>
      </c>
      <c r="J42" s="12" t="s">
        <v>79</v>
      </c>
      <c r="K42" s="12" t="s">
        <v>76</v>
      </c>
    </row>
    <row r="43" spans="1:11">
      <c r="A43" s="10" t="s">
        <v>24</v>
      </c>
      <c r="B43" s="11" t="s">
        <v>70</v>
      </c>
      <c r="C43" s="12" t="s">
        <v>71</v>
      </c>
      <c r="D43" s="12" t="s">
        <v>72</v>
      </c>
      <c r="E43" s="12" t="s">
        <v>73</v>
      </c>
      <c r="F43" s="13" t="s">
        <v>74</v>
      </c>
      <c r="G43" s="12" t="s">
        <v>28</v>
      </c>
      <c r="H43" s="14">
        <f>13018+56</f>
        <v>13074</v>
      </c>
      <c r="I43" s="15">
        <v>1227955.8799999999</v>
      </c>
      <c r="J43" s="12" t="s">
        <v>80</v>
      </c>
      <c r="K43" s="12" t="s">
        <v>76</v>
      </c>
    </row>
    <row r="44" spans="1:11">
      <c r="A44" s="10" t="s">
        <v>11</v>
      </c>
      <c r="B44" s="11" t="s">
        <v>70</v>
      </c>
      <c r="C44" s="12" t="s">
        <v>71</v>
      </c>
      <c r="D44" s="12" t="s">
        <v>81</v>
      </c>
      <c r="E44" s="12" t="s">
        <v>82</v>
      </c>
      <c r="F44" s="13" t="s">
        <v>83</v>
      </c>
      <c r="G44" s="12" t="s">
        <v>28</v>
      </c>
      <c r="H44" s="14">
        <v>11</v>
      </c>
      <c r="I44" s="15">
        <v>509984.42</v>
      </c>
      <c r="J44" s="12" t="s">
        <v>84</v>
      </c>
      <c r="K44" s="12" t="s">
        <v>85</v>
      </c>
    </row>
    <row r="45" spans="1:11">
      <c r="A45" s="10" t="s">
        <v>20</v>
      </c>
      <c r="B45" s="11" t="s">
        <v>70</v>
      </c>
      <c r="C45" s="12" t="s">
        <v>71</v>
      </c>
      <c r="D45" s="12" t="s">
        <v>81</v>
      </c>
      <c r="E45" s="12" t="s">
        <v>82</v>
      </c>
      <c r="F45" s="13" t="s">
        <v>83</v>
      </c>
      <c r="G45" s="12" t="s">
        <v>28</v>
      </c>
      <c r="H45" s="14">
        <v>19</v>
      </c>
      <c r="I45" s="15">
        <v>1647256.73</v>
      </c>
      <c r="J45" s="12" t="s">
        <v>86</v>
      </c>
      <c r="K45" s="12" t="s">
        <v>85</v>
      </c>
    </row>
    <row r="46" spans="1:11">
      <c r="A46" s="10" t="s">
        <v>22</v>
      </c>
      <c r="B46" s="11" t="s">
        <v>70</v>
      </c>
      <c r="C46" s="12" t="s">
        <v>71</v>
      </c>
      <c r="D46" s="12" t="s">
        <v>81</v>
      </c>
      <c r="E46" s="12" t="s">
        <v>82</v>
      </c>
      <c r="F46" s="13" t="s">
        <v>83</v>
      </c>
      <c r="G46" s="12" t="s">
        <v>28</v>
      </c>
      <c r="H46" s="14">
        <v>30</v>
      </c>
      <c r="I46" s="15">
        <v>1877082.67</v>
      </c>
      <c r="J46" s="12" t="s">
        <v>87</v>
      </c>
      <c r="K46" s="12" t="s">
        <v>85</v>
      </c>
    </row>
    <row r="47" spans="1:11">
      <c r="A47" s="10" t="s">
        <v>23</v>
      </c>
      <c r="B47" s="11" t="s">
        <v>70</v>
      </c>
      <c r="C47" s="12" t="s">
        <v>71</v>
      </c>
      <c r="D47" s="12" t="s">
        <v>81</v>
      </c>
      <c r="E47" s="12" t="s">
        <v>82</v>
      </c>
      <c r="F47" s="13" t="s">
        <v>83</v>
      </c>
      <c r="G47" s="12" t="s">
        <v>28</v>
      </c>
      <c r="H47" s="14">
        <v>30</v>
      </c>
      <c r="I47" s="15">
        <v>2992371.82</v>
      </c>
      <c r="J47" s="12" t="s">
        <v>88</v>
      </c>
      <c r="K47" s="12" t="s">
        <v>85</v>
      </c>
    </row>
    <row r="48" spans="1:11">
      <c r="A48" s="10" t="s">
        <v>24</v>
      </c>
      <c r="B48" s="11" t="s">
        <v>70</v>
      </c>
      <c r="C48" s="12" t="s">
        <v>71</v>
      </c>
      <c r="D48" s="12" t="s">
        <v>81</v>
      </c>
      <c r="E48" s="12" t="s">
        <v>82</v>
      </c>
      <c r="F48" s="13" t="s">
        <v>83</v>
      </c>
      <c r="G48" s="12" t="s">
        <v>28</v>
      </c>
      <c r="H48" s="14">
        <v>30</v>
      </c>
      <c r="I48" s="15">
        <v>2508742.0299999998</v>
      </c>
      <c r="J48" s="12" t="s">
        <v>89</v>
      </c>
      <c r="K48" s="12" t="s">
        <v>85</v>
      </c>
    </row>
    <row r="49" spans="1:11">
      <c r="A49" s="10" t="s">
        <v>11</v>
      </c>
      <c r="B49" s="11" t="s">
        <v>70</v>
      </c>
      <c r="C49" s="12" t="s">
        <v>71</v>
      </c>
      <c r="D49" s="12" t="s">
        <v>90</v>
      </c>
      <c r="E49" s="12" t="s">
        <v>91</v>
      </c>
      <c r="F49" s="13" t="s">
        <v>92</v>
      </c>
      <c r="G49" s="12" t="s">
        <v>28</v>
      </c>
      <c r="H49" s="14">
        <v>74</v>
      </c>
      <c r="I49" s="15">
        <v>1404287.35</v>
      </c>
      <c r="J49" s="12" t="s">
        <v>93</v>
      </c>
      <c r="K49" s="12" t="s">
        <v>94</v>
      </c>
    </row>
    <row r="50" spans="1:11">
      <c r="A50" s="10" t="s">
        <v>20</v>
      </c>
      <c r="B50" s="11" t="s">
        <v>70</v>
      </c>
      <c r="C50" s="12" t="s">
        <v>71</v>
      </c>
      <c r="D50" s="12" t="s">
        <v>90</v>
      </c>
      <c r="E50" s="12" t="s">
        <v>91</v>
      </c>
      <c r="F50" s="13" t="s">
        <v>92</v>
      </c>
      <c r="G50" s="12" t="s">
        <v>28</v>
      </c>
      <c r="H50" s="14">
        <v>93</v>
      </c>
      <c r="I50" s="15">
        <v>1562878</v>
      </c>
      <c r="J50" s="12" t="s">
        <v>95</v>
      </c>
      <c r="K50" s="12" t="s">
        <v>94</v>
      </c>
    </row>
    <row r="51" spans="1:11">
      <c r="A51" s="10" t="s">
        <v>22</v>
      </c>
      <c r="B51" s="11" t="s">
        <v>70</v>
      </c>
      <c r="C51" s="12" t="s">
        <v>71</v>
      </c>
      <c r="D51" s="12" t="s">
        <v>90</v>
      </c>
      <c r="E51" s="12" t="s">
        <v>91</v>
      </c>
      <c r="F51" s="13" t="s">
        <v>92</v>
      </c>
      <c r="G51" s="12" t="s">
        <v>28</v>
      </c>
      <c r="H51" s="14">
        <v>80</v>
      </c>
      <c r="I51" s="15">
        <v>1564529.53</v>
      </c>
      <c r="J51" s="12" t="s">
        <v>95</v>
      </c>
      <c r="K51" s="12" t="s">
        <v>94</v>
      </c>
    </row>
    <row r="52" spans="1:11">
      <c r="A52" s="10" t="s">
        <v>23</v>
      </c>
      <c r="B52" s="11" t="s">
        <v>70</v>
      </c>
      <c r="C52" s="12" t="s">
        <v>71</v>
      </c>
      <c r="D52" s="12" t="s">
        <v>90</v>
      </c>
      <c r="E52" s="12" t="s">
        <v>91</v>
      </c>
      <c r="F52" s="13" t="s">
        <v>92</v>
      </c>
      <c r="G52" s="12" t="s">
        <v>28</v>
      </c>
      <c r="H52" s="14">
        <v>96</v>
      </c>
      <c r="I52" s="15">
        <v>1793204.31</v>
      </c>
      <c r="J52" s="12" t="s">
        <v>93</v>
      </c>
      <c r="K52" s="12" t="s">
        <v>94</v>
      </c>
    </row>
    <row r="53" spans="1:11">
      <c r="A53" s="10" t="s">
        <v>24</v>
      </c>
      <c r="B53" s="11" t="s">
        <v>70</v>
      </c>
      <c r="C53" s="12" t="s">
        <v>71</v>
      </c>
      <c r="D53" s="12" t="s">
        <v>90</v>
      </c>
      <c r="E53" s="12" t="s">
        <v>91</v>
      </c>
      <c r="F53" s="13" t="s">
        <v>92</v>
      </c>
      <c r="G53" s="12" t="s">
        <v>28</v>
      </c>
      <c r="H53" s="14">
        <v>32</v>
      </c>
      <c r="I53" s="15">
        <v>951203</v>
      </c>
      <c r="J53" s="12" t="s">
        <v>93</v>
      </c>
      <c r="K53" s="12" t="s">
        <v>94</v>
      </c>
    </row>
    <row r="54" spans="1:11">
      <c r="A54" s="10" t="s">
        <v>11</v>
      </c>
      <c r="B54" s="11" t="s">
        <v>96</v>
      </c>
      <c r="C54" s="12" t="s">
        <v>97</v>
      </c>
      <c r="D54" s="12" t="s">
        <v>98</v>
      </c>
      <c r="E54" s="12" t="s">
        <v>98</v>
      </c>
      <c r="F54" s="13" t="s">
        <v>98</v>
      </c>
      <c r="G54" s="13" t="s">
        <v>98</v>
      </c>
      <c r="H54" s="14">
        <v>0</v>
      </c>
      <c r="I54" s="15">
        <v>0</v>
      </c>
      <c r="J54" s="12" t="s">
        <v>99</v>
      </c>
      <c r="K54" s="12" t="s">
        <v>98</v>
      </c>
    </row>
    <row r="55" spans="1:11">
      <c r="A55" s="10" t="s">
        <v>20</v>
      </c>
      <c r="B55" s="11" t="s">
        <v>96</v>
      </c>
      <c r="C55" s="12" t="s">
        <v>97</v>
      </c>
      <c r="D55" s="12" t="s">
        <v>98</v>
      </c>
      <c r="E55" s="12" t="s">
        <v>98</v>
      </c>
      <c r="F55" s="13" t="s">
        <v>98</v>
      </c>
      <c r="G55" s="13" t="s">
        <v>98</v>
      </c>
      <c r="H55" s="14">
        <v>0</v>
      </c>
      <c r="I55" s="15">
        <v>0</v>
      </c>
      <c r="J55" s="12" t="s">
        <v>99</v>
      </c>
      <c r="K55" s="12" t="s">
        <v>98</v>
      </c>
    </row>
    <row r="56" spans="1:11">
      <c r="A56" s="10" t="s">
        <v>22</v>
      </c>
      <c r="B56" s="11" t="s">
        <v>96</v>
      </c>
      <c r="C56" s="12" t="s">
        <v>97</v>
      </c>
      <c r="D56" s="12" t="s">
        <v>98</v>
      </c>
      <c r="E56" s="12" t="s">
        <v>98</v>
      </c>
      <c r="F56" s="13" t="s">
        <v>98</v>
      </c>
      <c r="G56" s="13" t="s">
        <v>98</v>
      </c>
      <c r="H56" s="14">
        <v>0</v>
      </c>
      <c r="I56" s="15">
        <v>0</v>
      </c>
      <c r="J56" s="12" t="s">
        <v>99</v>
      </c>
      <c r="K56" s="12" t="s">
        <v>98</v>
      </c>
    </row>
    <row r="57" spans="1:11">
      <c r="A57" s="10" t="s">
        <v>23</v>
      </c>
      <c r="B57" s="11" t="s">
        <v>96</v>
      </c>
      <c r="C57" s="12" t="s">
        <v>97</v>
      </c>
      <c r="D57" s="12" t="s">
        <v>98</v>
      </c>
      <c r="E57" s="12" t="s">
        <v>98</v>
      </c>
      <c r="F57" s="13" t="s">
        <v>98</v>
      </c>
      <c r="G57" s="13" t="s">
        <v>98</v>
      </c>
      <c r="H57" s="14">
        <v>0</v>
      </c>
      <c r="I57" s="15">
        <v>0</v>
      </c>
      <c r="J57" s="12" t="s">
        <v>99</v>
      </c>
      <c r="K57" s="12" t="s">
        <v>98</v>
      </c>
    </row>
    <row r="58" spans="1:11">
      <c r="A58" s="10" t="s">
        <v>24</v>
      </c>
      <c r="B58" s="11" t="s">
        <v>96</v>
      </c>
      <c r="C58" s="12" t="s">
        <v>97</v>
      </c>
      <c r="D58" s="12" t="s">
        <v>98</v>
      </c>
      <c r="E58" s="12" t="s">
        <v>98</v>
      </c>
      <c r="F58" s="13" t="s">
        <v>98</v>
      </c>
      <c r="G58" s="13" t="s">
        <v>98</v>
      </c>
      <c r="H58" s="14">
        <v>0</v>
      </c>
      <c r="I58" s="15">
        <v>0</v>
      </c>
      <c r="J58" s="12" t="s">
        <v>99</v>
      </c>
      <c r="K58" s="12" t="s">
        <v>98</v>
      </c>
    </row>
    <row r="59" spans="1:11">
      <c r="A59" s="10" t="s">
        <v>11</v>
      </c>
      <c r="B59" s="11" t="s">
        <v>100</v>
      </c>
      <c r="C59" s="12" t="s">
        <v>101</v>
      </c>
      <c r="D59" s="12" t="s">
        <v>98</v>
      </c>
      <c r="E59" s="12" t="s">
        <v>98</v>
      </c>
      <c r="F59" s="13" t="s">
        <v>98</v>
      </c>
      <c r="G59" s="13" t="s">
        <v>98</v>
      </c>
      <c r="H59" s="14">
        <v>0</v>
      </c>
      <c r="I59" s="15">
        <v>0</v>
      </c>
      <c r="J59" s="12" t="s">
        <v>99</v>
      </c>
      <c r="K59" s="12" t="s">
        <v>98</v>
      </c>
    </row>
    <row r="60" spans="1:11">
      <c r="A60" s="10" t="s">
        <v>20</v>
      </c>
      <c r="B60" s="11" t="s">
        <v>100</v>
      </c>
      <c r="C60" s="12" t="s">
        <v>101</v>
      </c>
      <c r="D60" s="12" t="s">
        <v>98</v>
      </c>
      <c r="E60" s="12" t="s">
        <v>98</v>
      </c>
      <c r="F60" s="13" t="s">
        <v>98</v>
      </c>
      <c r="G60" s="13" t="s">
        <v>98</v>
      </c>
      <c r="H60" s="14">
        <v>0</v>
      </c>
      <c r="I60" s="15">
        <v>0</v>
      </c>
      <c r="J60" s="12" t="s">
        <v>99</v>
      </c>
      <c r="K60" s="12" t="s">
        <v>98</v>
      </c>
    </row>
    <row r="61" spans="1:11">
      <c r="A61" s="10" t="s">
        <v>22</v>
      </c>
      <c r="B61" s="11" t="s">
        <v>100</v>
      </c>
      <c r="C61" s="12" t="s">
        <v>101</v>
      </c>
      <c r="D61" s="12" t="s">
        <v>98</v>
      </c>
      <c r="E61" s="12" t="s">
        <v>98</v>
      </c>
      <c r="F61" s="13" t="s">
        <v>98</v>
      </c>
      <c r="G61" s="13" t="s">
        <v>98</v>
      </c>
      <c r="H61" s="14">
        <v>0</v>
      </c>
      <c r="I61" s="15">
        <v>0</v>
      </c>
      <c r="J61" s="12" t="s">
        <v>99</v>
      </c>
      <c r="K61" s="12" t="s">
        <v>98</v>
      </c>
    </row>
    <row r="62" spans="1:11">
      <c r="A62" s="10" t="s">
        <v>23</v>
      </c>
      <c r="B62" s="11" t="s">
        <v>100</v>
      </c>
      <c r="C62" s="12" t="s">
        <v>101</v>
      </c>
      <c r="D62" s="12" t="s">
        <v>98</v>
      </c>
      <c r="E62" s="12" t="s">
        <v>98</v>
      </c>
      <c r="F62" s="13" t="s">
        <v>98</v>
      </c>
      <c r="G62" s="13" t="s">
        <v>98</v>
      </c>
      <c r="H62" s="14">
        <v>0</v>
      </c>
      <c r="I62" s="15">
        <v>0</v>
      </c>
      <c r="J62" s="12" t="s">
        <v>99</v>
      </c>
      <c r="K62" s="12" t="s">
        <v>98</v>
      </c>
    </row>
    <row r="63" spans="1:11">
      <c r="A63" s="10" t="s">
        <v>24</v>
      </c>
      <c r="B63" s="11" t="s">
        <v>100</v>
      </c>
      <c r="C63" s="12" t="s">
        <v>101</v>
      </c>
      <c r="D63" s="12" t="s">
        <v>98</v>
      </c>
      <c r="E63" s="12" t="s">
        <v>98</v>
      </c>
      <c r="F63" s="13" t="s">
        <v>98</v>
      </c>
      <c r="G63" s="13" t="s">
        <v>98</v>
      </c>
      <c r="H63" s="14">
        <v>0</v>
      </c>
      <c r="I63" s="15">
        <v>0</v>
      </c>
      <c r="J63" s="12" t="s">
        <v>99</v>
      </c>
      <c r="K63" s="12" t="s">
        <v>98</v>
      </c>
    </row>
    <row r="64" spans="1:11">
      <c r="A64" s="10" t="s">
        <v>11</v>
      </c>
      <c r="B64" s="11" t="s">
        <v>102</v>
      </c>
      <c r="C64" s="12" t="s">
        <v>103</v>
      </c>
      <c r="D64" s="12" t="s">
        <v>104</v>
      </c>
      <c r="E64" s="12" t="s">
        <v>105</v>
      </c>
      <c r="F64" s="13" t="s">
        <v>106</v>
      </c>
      <c r="G64" s="12" t="s">
        <v>17</v>
      </c>
      <c r="H64" s="14">
        <v>346</v>
      </c>
      <c r="I64" s="15">
        <v>5200000</v>
      </c>
      <c r="J64" s="12"/>
      <c r="K64" s="12" t="s">
        <v>107</v>
      </c>
    </row>
    <row r="65" spans="1:11">
      <c r="A65" s="10" t="s">
        <v>20</v>
      </c>
      <c r="B65" s="11" t="s">
        <v>102</v>
      </c>
      <c r="C65" s="12" t="s">
        <v>103</v>
      </c>
      <c r="D65" s="12" t="s">
        <v>104</v>
      </c>
      <c r="E65" s="12" t="s">
        <v>105</v>
      </c>
      <c r="F65" s="13" t="s">
        <v>106</v>
      </c>
      <c r="G65" s="12" t="s">
        <v>17</v>
      </c>
      <c r="H65" s="14">
        <v>667</v>
      </c>
      <c r="I65" s="15">
        <v>10010000</v>
      </c>
      <c r="J65" s="12"/>
      <c r="K65" s="12" t="s">
        <v>107</v>
      </c>
    </row>
    <row r="66" spans="1:11">
      <c r="A66" s="10" t="s">
        <v>22</v>
      </c>
      <c r="B66" s="11" t="s">
        <v>102</v>
      </c>
      <c r="C66" s="12" t="s">
        <v>103</v>
      </c>
      <c r="D66" s="12" t="s">
        <v>104</v>
      </c>
      <c r="E66" s="12" t="s">
        <v>105</v>
      </c>
      <c r="F66" s="13" t="s">
        <v>106</v>
      </c>
      <c r="G66" s="12" t="s">
        <v>17</v>
      </c>
      <c r="H66" s="14">
        <v>533</v>
      </c>
      <c r="I66" s="15">
        <v>8000000</v>
      </c>
      <c r="J66" s="12"/>
      <c r="K66" s="12" t="s">
        <v>107</v>
      </c>
    </row>
    <row r="67" spans="1:11">
      <c r="A67" s="10" t="s">
        <v>23</v>
      </c>
      <c r="B67" s="11" t="s">
        <v>102</v>
      </c>
      <c r="C67" s="12" t="s">
        <v>103</v>
      </c>
      <c r="D67" s="12" t="s">
        <v>104</v>
      </c>
      <c r="E67" s="12" t="s">
        <v>105</v>
      </c>
      <c r="F67" s="13" t="s">
        <v>106</v>
      </c>
      <c r="G67" s="12" t="s">
        <v>17</v>
      </c>
      <c r="H67" s="14">
        <v>762</v>
      </c>
      <c r="I67" s="15">
        <v>11430000</v>
      </c>
      <c r="J67" s="12"/>
      <c r="K67" s="12" t="s">
        <v>107</v>
      </c>
    </row>
    <row r="68" spans="1:11">
      <c r="A68" s="10" t="s">
        <v>24</v>
      </c>
      <c r="B68" s="11" t="s">
        <v>102</v>
      </c>
      <c r="C68" s="12" t="s">
        <v>103</v>
      </c>
      <c r="D68" s="12" t="s">
        <v>104</v>
      </c>
      <c r="E68" s="12" t="s">
        <v>105</v>
      </c>
      <c r="F68" s="13" t="s">
        <v>106</v>
      </c>
      <c r="G68" s="12" t="s">
        <v>17</v>
      </c>
      <c r="H68" s="14">
        <v>720</v>
      </c>
      <c r="I68" s="15">
        <v>10807500</v>
      </c>
      <c r="J68" s="12" t="s">
        <v>108</v>
      </c>
      <c r="K68" s="12" t="s">
        <v>107</v>
      </c>
    </row>
    <row r="69" spans="1:11">
      <c r="A69" s="10" t="s">
        <v>11</v>
      </c>
      <c r="B69" s="11" t="s">
        <v>102</v>
      </c>
      <c r="C69" s="12" t="s">
        <v>103</v>
      </c>
      <c r="D69" s="12" t="s">
        <v>104</v>
      </c>
      <c r="E69" s="12" t="s">
        <v>109</v>
      </c>
      <c r="F69" s="13" t="s">
        <v>110</v>
      </c>
      <c r="G69" s="12" t="s">
        <v>17</v>
      </c>
      <c r="H69" s="14">
        <v>62</v>
      </c>
      <c r="I69" s="15">
        <v>930000</v>
      </c>
      <c r="J69" s="12"/>
      <c r="K69" s="12" t="s">
        <v>111</v>
      </c>
    </row>
    <row r="70" spans="1:11">
      <c r="A70" s="10" t="s">
        <v>23</v>
      </c>
      <c r="B70" s="11" t="s">
        <v>102</v>
      </c>
      <c r="C70" s="12" t="s">
        <v>103</v>
      </c>
      <c r="D70" s="12" t="s">
        <v>104</v>
      </c>
      <c r="E70" s="12" t="s">
        <v>109</v>
      </c>
      <c r="F70" s="13" t="s">
        <v>110</v>
      </c>
      <c r="G70" s="12" t="s">
        <v>17</v>
      </c>
      <c r="H70" s="14">
        <v>131</v>
      </c>
      <c r="I70" s="15">
        <v>2999561</v>
      </c>
      <c r="J70" s="12"/>
      <c r="K70" s="12" t="s">
        <v>111</v>
      </c>
    </row>
    <row r="71" spans="1:11">
      <c r="A71" s="10" t="s">
        <v>24</v>
      </c>
      <c r="B71" s="11" t="s">
        <v>102</v>
      </c>
      <c r="C71" s="12" t="s">
        <v>103</v>
      </c>
      <c r="D71" s="12" t="s">
        <v>104</v>
      </c>
      <c r="E71" s="12" t="s">
        <v>109</v>
      </c>
      <c r="F71" s="13" t="s">
        <v>110</v>
      </c>
      <c r="G71" s="12" t="s">
        <v>17</v>
      </c>
      <c r="H71" s="15">
        <v>0</v>
      </c>
      <c r="I71" s="15">
        <v>0</v>
      </c>
      <c r="J71" s="12" t="s">
        <v>112</v>
      </c>
      <c r="K71" s="12" t="s">
        <v>111</v>
      </c>
    </row>
    <row r="72" spans="1:11">
      <c r="A72" s="10" t="s">
        <v>22</v>
      </c>
      <c r="B72" s="11" t="s">
        <v>102</v>
      </c>
      <c r="C72" s="12" t="s">
        <v>103</v>
      </c>
      <c r="D72" s="12" t="s">
        <v>113</v>
      </c>
      <c r="E72" s="12" t="s">
        <v>114</v>
      </c>
      <c r="F72" s="13" t="s">
        <v>115</v>
      </c>
      <c r="G72" s="12" t="s">
        <v>17</v>
      </c>
      <c r="H72" s="14">
        <v>381</v>
      </c>
      <c r="I72" s="15">
        <v>7620000</v>
      </c>
      <c r="J72" s="12"/>
      <c r="K72" s="12" t="s">
        <v>116</v>
      </c>
    </row>
    <row r="73" spans="1:11">
      <c r="A73" s="10" t="s">
        <v>23</v>
      </c>
      <c r="B73" s="11" t="s">
        <v>102</v>
      </c>
      <c r="C73" s="12" t="s">
        <v>103</v>
      </c>
      <c r="D73" s="12" t="s">
        <v>113</v>
      </c>
      <c r="E73" s="12" t="s">
        <v>114</v>
      </c>
      <c r="F73" s="13" t="s">
        <v>115</v>
      </c>
      <c r="G73" s="12" t="s">
        <v>17</v>
      </c>
      <c r="H73" s="14">
        <v>654</v>
      </c>
      <c r="I73" s="15">
        <v>13080000</v>
      </c>
      <c r="J73" s="12"/>
      <c r="K73" s="12" t="s">
        <v>116</v>
      </c>
    </row>
    <row r="74" spans="1:11">
      <c r="A74" s="10" t="s">
        <v>24</v>
      </c>
      <c r="B74" s="11" t="s">
        <v>102</v>
      </c>
      <c r="C74" s="12" t="s">
        <v>103</v>
      </c>
      <c r="D74" s="12" t="s">
        <v>113</v>
      </c>
      <c r="E74" s="12" t="s">
        <v>114</v>
      </c>
      <c r="F74" s="13" t="s">
        <v>115</v>
      </c>
      <c r="G74" s="12" t="s">
        <v>17</v>
      </c>
      <c r="H74" s="14">
        <v>516</v>
      </c>
      <c r="I74" s="15">
        <v>10320000</v>
      </c>
      <c r="J74" s="12" t="s">
        <v>117</v>
      </c>
      <c r="K74" s="12" t="s">
        <v>116</v>
      </c>
    </row>
    <row r="75" spans="1:11">
      <c r="A75" s="10" t="s">
        <v>22</v>
      </c>
      <c r="B75" s="11" t="s">
        <v>102</v>
      </c>
      <c r="C75" s="12" t="s">
        <v>103</v>
      </c>
      <c r="D75" s="12" t="s">
        <v>113</v>
      </c>
      <c r="E75" s="12" t="s">
        <v>118</v>
      </c>
      <c r="F75" s="13" t="s">
        <v>119</v>
      </c>
      <c r="G75" s="12" t="s">
        <v>17</v>
      </c>
      <c r="H75" s="14">
        <v>198</v>
      </c>
      <c r="I75" s="15">
        <v>9900000</v>
      </c>
      <c r="J75" s="12"/>
      <c r="K75" s="12" t="s">
        <v>120</v>
      </c>
    </row>
    <row r="76" spans="1:11">
      <c r="A76" s="10" t="s">
        <v>23</v>
      </c>
      <c r="B76" s="11" t="s">
        <v>102</v>
      </c>
      <c r="C76" s="12" t="s">
        <v>103</v>
      </c>
      <c r="D76" s="12" t="s">
        <v>113</v>
      </c>
      <c r="E76" s="12" t="s">
        <v>118</v>
      </c>
      <c r="F76" s="13" t="s">
        <v>119</v>
      </c>
      <c r="G76" s="12" t="s">
        <v>17</v>
      </c>
      <c r="H76" s="14">
        <v>192</v>
      </c>
      <c r="I76" s="15">
        <v>9600000</v>
      </c>
      <c r="J76" s="12"/>
      <c r="K76" s="12" t="s">
        <v>120</v>
      </c>
    </row>
    <row r="77" spans="1:11">
      <c r="A77" s="10" t="s">
        <v>24</v>
      </c>
      <c r="B77" s="11" t="s">
        <v>102</v>
      </c>
      <c r="C77" s="12" t="s">
        <v>103</v>
      </c>
      <c r="D77" s="12" t="s">
        <v>113</v>
      </c>
      <c r="E77" s="12" t="s">
        <v>118</v>
      </c>
      <c r="F77" s="13" t="s">
        <v>119</v>
      </c>
      <c r="G77" s="12" t="s">
        <v>17</v>
      </c>
      <c r="H77" s="14">
        <v>217</v>
      </c>
      <c r="I77" s="15">
        <v>9450000</v>
      </c>
      <c r="J77" s="12" t="s">
        <v>117</v>
      </c>
      <c r="K77" s="12" t="s">
        <v>120</v>
      </c>
    </row>
    <row r="78" spans="1:11">
      <c r="A78" s="10" t="s">
        <v>11</v>
      </c>
      <c r="B78" s="11" t="s">
        <v>121</v>
      </c>
      <c r="C78" s="12" t="s">
        <v>122</v>
      </c>
      <c r="D78" s="12" t="s">
        <v>123</v>
      </c>
      <c r="E78" s="12" t="s">
        <v>124</v>
      </c>
      <c r="F78" s="13" t="s">
        <v>125</v>
      </c>
      <c r="G78" s="12" t="s">
        <v>17</v>
      </c>
      <c r="H78" s="14">
        <v>18</v>
      </c>
      <c r="I78" s="15">
        <v>16240716</v>
      </c>
      <c r="J78" s="12" t="s">
        <v>126</v>
      </c>
      <c r="K78" s="12" t="s">
        <v>127</v>
      </c>
    </row>
    <row r="79" spans="1:11">
      <c r="A79" s="10" t="s">
        <v>20</v>
      </c>
      <c r="B79" s="11" t="s">
        <v>121</v>
      </c>
      <c r="C79" s="12" t="s">
        <v>122</v>
      </c>
      <c r="D79" s="12" t="s">
        <v>123</v>
      </c>
      <c r="E79" s="12" t="s">
        <v>124</v>
      </c>
      <c r="F79" s="13" t="s">
        <v>125</v>
      </c>
      <c r="G79" s="12" t="s">
        <v>17</v>
      </c>
      <c r="H79" s="14">
        <v>18</v>
      </c>
      <c r="I79" s="15">
        <v>16023967</v>
      </c>
      <c r="J79" s="12" t="s">
        <v>126</v>
      </c>
      <c r="K79" s="12" t="s">
        <v>127</v>
      </c>
    </row>
    <row r="80" spans="1:11">
      <c r="A80" s="10" t="s">
        <v>22</v>
      </c>
      <c r="B80" s="11" t="s">
        <v>121</v>
      </c>
      <c r="C80" s="12" t="s">
        <v>122</v>
      </c>
      <c r="D80" s="12" t="s">
        <v>123</v>
      </c>
      <c r="E80" s="12" t="s">
        <v>124</v>
      </c>
      <c r="F80" s="13" t="s">
        <v>125</v>
      </c>
      <c r="G80" s="12" t="s">
        <v>17</v>
      </c>
      <c r="H80" s="14">
        <v>18</v>
      </c>
      <c r="I80" s="15">
        <v>16023967</v>
      </c>
      <c r="J80" s="12" t="s">
        <v>126</v>
      </c>
      <c r="K80" s="12" t="s">
        <v>127</v>
      </c>
    </row>
    <row r="81" spans="1:11">
      <c r="A81" s="10" t="s">
        <v>23</v>
      </c>
      <c r="B81" s="11" t="s">
        <v>121</v>
      </c>
      <c r="C81" s="12" t="s">
        <v>122</v>
      </c>
      <c r="D81" s="12" t="s">
        <v>123</v>
      </c>
      <c r="E81" s="12" t="s">
        <v>124</v>
      </c>
      <c r="F81" s="13" t="s">
        <v>125</v>
      </c>
      <c r="G81" s="12" t="s">
        <v>17</v>
      </c>
      <c r="H81" s="14">
        <v>18</v>
      </c>
      <c r="I81" s="15">
        <v>16023967</v>
      </c>
      <c r="J81" s="12" t="s">
        <v>126</v>
      </c>
      <c r="K81" s="12" t="s">
        <v>127</v>
      </c>
    </row>
    <row r="82" spans="1:11">
      <c r="A82" s="10" t="s">
        <v>24</v>
      </c>
      <c r="B82" s="11" t="s">
        <v>121</v>
      </c>
      <c r="C82" s="12" t="s">
        <v>122</v>
      </c>
      <c r="D82" s="12" t="s">
        <v>123</v>
      </c>
      <c r="E82" s="12" t="s">
        <v>124</v>
      </c>
      <c r="F82" s="13" t="s">
        <v>125</v>
      </c>
      <c r="G82" s="12" t="s">
        <v>17</v>
      </c>
      <c r="H82" s="14">
        <v>18</v>
      </c>
      <c r="I82" s="15">
        <v>16956650</v>
      </c>
      <c r="J82" s="12" t="s">
        <v>126</v>
      </c>
      <c r="K82" s="12" t="s">
        <v>127</v>
      </c>
    </row>
    <row r="83" spans="1:11">
      <c r="A83" s="10" t="s">
        <v>11</v>
      </c>
      <c r="B83" s="11" t="s">
        <v>121</v>
      </c>
      <c r="C83" s="12" t="s">
        <v>122</v>
      </c>
      <c r="D83" s="12" t="s">
        <v>128</v>
      </c>
      <c r="E83" s="12" t="s">
        <v>129</v>
      </c>
      <c r="F83" s="13" t="s">
        <v>130</v>
      </c>
      <c r="G83" s="12" t="s">
        <v>28</v>
      </c>
      <c r="H83" s="14">
        <v>1147</v>
      </c>
      <c r="I83" s="15">
        <v>12164630</v>
      </c>
      <c r="J83" s="12" t="s">
        <v>131</v>
      </c>
      <c r="K83" s="12" t="s">
        <v>132</v>
      </c>
    </row>
    <row r="84" spans="1:11">
      <c r="A84" s="10" t="s">
        <v>20</v>
      </c>
      <c r="B84" s="11" t="s">
        <v>121</v>
      </c>
      <c r="C84" s="12" t="s">
        <v>122</v>
      </c>
      <c r="D84" s="12" t="s">
        <v>128</v>
      </c>
      <c r="E84" s="12" t="s">
        <v>129</v>
      </c>
      <c r="F84" s="13" t="s">
        <v>130</v>
      </c>
      <c r="G84" s="12" t="s">
        <v>28</v>
      </c>
      <c r="H84" s="14">
        <v>4</v>
      </c>
      <c r="I84" s="15">
        <v>178400</v>
      </c>
      <c r="J84" s="12" t="s">
        <v>133</v>
      </c>
      <c r="K84" s="12" t="s">
        <v>132</v>
      </c>
    </row>
    <row r="85" spans="1:11">
      <c r="A85" s="10" t="s">
        <v>23</v>
      </c>
      <c r="B85" s="11" t="s">
        <v>121</v>
      </c>
      <c r="C85" s="12" t="s">
        <v>122</v>
      </c>
      <c r="D85" s="12" t="s">
        <v>128</v>
      </c>
      <c r="E85" s="12" t="s">
        <v>129</v>
      </c>
      <c r="F85" s="13" t="s">
        <v>130</v>
      </c>
      <c r="G85" s="12" t="s">
        <v>28</v>
      </c>
      <c r="H85" s="14">
        <v>208</v>
      </c>
      <c r="I85" s="15">
        <v>268000</v>
      </c>
      <c r="J85" s="12" t="s">
        <v>134</v>
      </c>
      <c r="K85" s="12" t="s">
        <v>132</v>
      </c>
    </row>
    <row r="86" spans="1:11">
      <c r="A86" s="10" t="s">
        <v>24</v>
      </c>
      <c r="B86" s="11" t="s">
        <v>121</v>
      </c>
      <c r="C86" s="12" t="s">
        <v>122</v>
      </c>
      <c r="D86" s="12" t="s">
        <v>128</v>
      </c>
      <c r="E86" s="12" t="s">
        <v>129</v>
      </c>
      <c r="F86" s="13" t="s">
        <v>130</v>
      </c>
      <c r="G86" s="12" t="s">
        <v>28</v>
      </c>
      <c r="H86" s="14">
        <v>202</v>
      </c>
      <c r="I86" s="15">
        <v>8235726</v>
      </c>
      <c r="J86" s="12" t="s">
        <v>135</v>
      </c>
      <c r="K86" s="12" t="s">
        <v>132</v>
      </c>
    </row>
    <row r="87" spans="1:11">
      <c r="A87" s="10" t="s">
        <v>11</v>
      </c>
      <c r="B87" s="11" t="s">
        <v>121</v>
      </c>
      <c r="C87" s="12" t="s">
        <v>122</v>
      </c>
      <c r="D87" s="12" t="s">
        <v>128</v>
      </c>
      <c r="E87" s="12" t="s">
        <v>136</v>
      </c>
      <c r="F87" s="13" t="s">
        <v>137</v>
      </c>
      <c r="G87" s="12" t="s">
        <v>28</v>
      </c>
      <c r="H87" s="14">
        <v>1233</v>
      </c>
      <c r="I87" s="15">
        <v>29860274</v>
      </c>
      <c r="J87" s="12" t="s">
        <v>138</v>
      </c>
      <c r="K87" s="12" t="s">
        <v>139</v>
      </c>
    </row>
    <row r="88" spans="1:11">
      <c r="A88" s="10" t="s">
        <v>20</v>
      </c>
      <c r="B88" s="11" t="s">
        <v>121</v>
      </c>
      <c r="C88" s="12" t="s">
        <v>122</v>
      </c>
      <c r="D88" s="12" t="s">
        <v>128</v>
      </c>
      <c r="E88" s="12" t="s">
        <v>136</v>
      </c>
      <c r="F88" s="13" t="s">
        <v>137</v>
      </c>
      <c r="G88" s="12" t="s">
        <v>28</v>
      </c>
      <c r="H88" s="14">
        <v>720</v>
      </c>
      <c r="I88" s="15">
        <v>13488774</v>
      </c>
      <c r="J88" s="12" t="s">
        <v>140</v>
      </c>
      <c r="K88" s="12" t="s">
        <v>139</v>
      </c>
    </row>
    <row r="89" spans="1:11">
      <c r="A89" s="10" t="s">
        <v>22</v>
      </c>
      <c r="B89" s="11" t="s">
        <v>121</v>
      </c>
      <c r="C89" s="12" t="s">
        <v>122</v>
      </c>
      <c r="D89" s="12" t="s">
        <v>128</v>
      </c>
      <c r="E89" s="12" t="s">
        <v>136</v>
      </c>
      <c r="F89" s="13" t="s">
        <v>137</v>
      </c>
      <c r="G89" s="12" t="s">
        <v>28</v>
      </c>
      <c r="H89" s="14">
        <v>423</v>
      </c>
      <c r="I89" s="15">
        <v>5002536</v>
      </c>
      <c r="J89" s="12" t="s">
        <v>141</v>
      </c>
      <c r="K89" s="12" t="s">
        <v>139</v>
      </c>
    </row>
    <row r="90" spans="1:11">
      <c r="A90" s="10" t="s">
        <v>23</v>
      </c>
      <c r="B90" s="11" t="s">
        <v>121</v>
      </c>
      <c r="C90" s="12" t="s">
        <v>122</v>
      </c>
      <c r="D90" s="12" t="s">
        <v>128</v>
      </c>
      <c r="E90" s="12" t="s">
        <v>136</v>
      </c>
      <c r="F90" s="13" t="s">
        <v>137</v>
      </c>
      <c r="G90" s="12" t="s">
        <v>28</v>
      </c>
      <c r="H90" s="14">
        <v>1491</v>
      </c>
      <c r="I90" s="15">
        <v>18540693</v>
      </c>
      <c r="J90" s="12" t="s">
        <v>142</v>
      </c>
      <c r="K90" s="12" t="s">
        <v>139</v>
      </c>
    </row>
    <row r="91" spans="1:11">
      <c r="A91" s="10" t="s">
        <v>24</v>
      </c>
      <c r="B91" s="11" t="s">
        <v>121</v>
      </c>
      <c r="C91" s="12" t="s">
        <v>122</v>
      </c>
      <c r="D91" s="12" t="s">
        <v>128</v>
      </c>
      <c r="E91" s="12" t="s">
        <v>136</v>
      </c>
      <c r="F91" s="13" t="s">
        <v>137</v>
      </c>
      <c r="G91" s="12" t="s">
        <v>28</v>
      </c>
      <c r="H91" s="14">
        <v>1250</v>
      </c>
      <c r="I91" s="15">
        <v>19434859</v>
      </c>
      <c r="J91" s="12" t="s">
        <v>142</v>
      </c>
      <c r="K91" s="12" t="s">
        <v>139</v>
      </c>
    </row>
    <row r="92" spans="1:11">
      <c r="A92" s="10" t="s">
        <v>11</v>
      </c>
      <c r="B92" s="11" t="s">
        <v>121</v>
      </c>
      <c r="C92" s="12" t="s">
        <v>122</v>
      </c>
      <c r="D92" s="12" t="s">
        <v>128</v>
      </c>
      <c r="E92" s="12" t="s">
        <v>143</v>
      </c>
      <c r="F92" s="13" t="s">
        <v>144</v>
      </c>
      <c r="G92" s="12" t="s">
        <v>28</v>
      </c>
      <c r="H92" s="14">
        <v>1283</v>
      </c>
      <c r="I92" s="15">
        <v>39862380</v>
      </c>
      <c r="J92" s="12"/>
      <c r="K92" s="12" t="s">
        <v>145</v>
      </c>
    </row>
    <row r="93" spans="1:11">
      <c r="A93" s="10" t="s">
        <v>20</v>
      </c>
      <c r="B93" s="11" t="s">
        <v>121</v>
      </c>
      <c r="C93" s="12" t="s">
        <v>122</v>
      </c>
      <c r="D93" s="12" t="s">
        <v>128</v>
      </c>
      <c r="E93" s="12" t="s">
        <v>143</v>
      </c>
      <c r="F93" s="13" t="s">
        <v>144</v>
      </c>
      <c r="G93" s="12" t="s">
        <v>28</v>
      </c>
      <c r="H93" s="14">
        <v>1080</v>
      </c>
      <c r="I93" s="15">
        <v>134837131</v>
      </c>
      <c r="J93" s="12" t="s">
        <v>146</v>
      </c>
      <c r="K93" s="12" t="s">
        <v>145</v>
      </c>
    </row>
    <row r="94" spans="1:11">
      <c r="A94" s="10" t="s">
        <v>22</v>
      </c>
      <c r="B94" s="11" t="s">
        <v>121</v>
      </c>
      <c r="C94" s="12" t="s">
        <v>122</v>
      </c>
      <c r="D94" s="12" t="s">
        <v>128</v>
      </c>
      <c r="E94" s="12" t="s">
        <v>143</v>
      </c>
      <c r="F94" s="13" t="s">
        <v>144</v>
      </c>
      <c r="G94" s="12" t="s">
        <v>28</v>
      </c>
      <c r="H94" s="14">
        <v>1080</v>
      </c>
      <c r="I94" s="15">
        <v>79857548</v>
      </c>
      <c r="J94" s="12"/>
      <c r="K94" s="12" t="s">
        <v>145</v>
      </c>
    </row>
    <row r="95" spans="1:11">
      <c r="A95" s="10" t="s">
        <v>23</v>
      </c>
      <c r="B95" s="11" t="s">
        <v>121</v>
      </c>
      <c r="C95" s="12" t="s">
        <v>122</v>
      </c>
      <c r="D95" s="12" t="s">
        <v>128</v>
      </c>
      <c r="E95" s="12" t="s">
        <v>143</v>
      </c>
      <c r="F95" s="13" t="s">
        <v>144</v>
      </c>
      <c r="G95" s="12" t="s">
        <v>28</v>
      </c>
      <c r="H95" s="14">
        <v>729</v>
      </c>
      <c r="I95" s="15">
        <v>88401889</v>
      </c>
      <c r="J95" s="12"/>
      <c r="K95" s="12" t="s">
        <v>145</v>
      </c>
    </row>
    <row r="96" spans="1:11">
      <c r="A96" s="10" t="s">
        <v>24</v>
      </c>
      <c r="B96" s="11" t="s">
        <v>121</v>
      </c>
      <c r="C96" s="12" t="s">
        <v>122</v>
      </c>
      <c r="D96" s="12" t="s">
        <v>128</v>
      </c>
      <c r="E96" s="12" t="s">
        <v>143</v>
      </c>
      <c r="F96" s="13" t="s">
        <v>144</v>
      </c>
      <c r="G96" s="12" t="s">
        <v>28</v>
      </c>
      <c r="H96" s="14">
        <v>741</v>
      </c>
      <c r="I96" s="15">
        <v>107267399</v>
      </c>
      <c r="J96" s="12"/>
      <c r="K96" s="12" t="s">
        <v>145</v>
      </c>
    </row>
    <row r="97" spans="1:11">
      <c r="A97" s="10" t="s">
        <v>11</v>
      </c>
      <c r="B97" s="11" t="s">
        <v>147</v>
      </c>
      <c r="C97" s="12" t="s">
        <v>148</v>
      </c>
      <c r="D97" s="12" t="s">
        <v>149</v>
      </c>
      <c r="E97" s="12" t="s">
        <v>150</v>
      </c>
      <c r="F97" s="13" t="s">
        <v>151</v>
      </c>
      <c r="G97" s="12" t="s">
        <v>17</v>
      </c>
      <c r="H97" s="14">
        <v>9</v>
      </c>
      <c r="I97" s="15">
        <v>1953695.19</v>
      </c>
      <c r="J97" s="12"/>
      <c r="K97" s="12" t="s">
        <v>152</v>
      </c>
    </row>
    <row r="98" spans="1:11">
      <c r="A98" s="10" t="s">
        <v>20</v>
      </c>
      <c r="B98" s="11" t="s">
        <v>147</v>
      </c>
      <c r="C98" s="12" t="s">
        <v>148</v>
      </c>
      <c r="D98" s="12" t="s">
        <v>149</v>
      </c>
      <c r="E98" s="12" t="s">
        <v>150</v>
      </c>
      <c r="F98" s="13" t="s">
        <v>151</v>
      </c>
      <c r="G98" s="12" t="s">
        <v>17</v>
      </c>
      <c r="H98" s="14">
        <v>6</v>
      </c>
      <c r="I98" s="15">
        <v>1057352.28</v>
      </c>
      <c r="J98" s="12"/>
      <c r="K98" s="12" t="s">
        <v>152</v>
      </c>
    </row>
    <row r="99" spans="1:11">
      <c r="A99" s="10" t="s">
        <v>22</v>
      </c>
      <c r="B99" s="11" t="s">
        <v>147</v>
      </c>
      <c r="C99" s="12" t="s">
        <v>148</v>
      </c>
      <c r="D99" s="12" t="s">
        <v>149</v>
      </c>
      <c r="E99" s="12" t="s">
        <v>150</v>
      </c>
      <c r="F99" s="13" t="s">
        <v>151</v>
      </c>
      <c r="G99" s="12" t="s">
        <v>17</v>
      </c>
      <c r="H99" s="14">
        <v>3</v>
      </c>
      <c r="I99" s="15">
        <v>721867</v>
      </c>
      <c r="J99" s="12"/>
      <c r="K99" s="12" t="s">
        <v>152</v>
      </c>
    </row>
    <row r="100" spans="1:11">
      <c r="A100" s="10" t="s">
        <v>23</v>
      </c>
      <c r="B100" s="11" t="s">
        <v>147</v>
      </c>
      <c r="C100" s="12" t="s">
        <v>148</v>
      </c>
      <c r="D100" s="12" t="s">
        <v>149</v>
      </c>
      <c r="E100" s="12" t="s">
        <v>150</v>
      </c>
      <c r="F100" s="13" t="s">
        <v>151</v>
      </c>
      <c r="G100" s="12" t="s">
        <v>17</v>
      </c>
      <c r="H100" s="14">
        <v>9</v>
      </c>
      <c r="I100" s="15">
        <v>2075064.15</v>
      </c>
      <c r="J100" s="12"/>
      <c r="K100" s="12" t="s">
        <v>152</v>
      </c>
    </row>
    <row r="101" spans="1:11">
      <c r="A101" s="10" t="s">
        <v>24</v>
      </c>
      <c r="B101" s="11" t="s">
        <v>147</v>
      </c>
      <c r="C101" s="12" t="s">
        <v>148</v>
      </c>
      <c r="D101" s="12" t="s">
        <v>149</v>
      </c>
      <c r="E101" s="12" t="s">
        <v>150</v>
      </c>
      <c r="F101" s="13" t="s">
        <v>151</v>
      </c>
      <c r="G101" s="12" t="s">
        <v>17</v>
      </c>
      <c r="H101" s="14">
        <v>6</v>
      </c>
      <c r="I101" s="15">
        <v>1141573.28</v>
      </c>
      <c r="J101" s="12"/>
      <c r="K101" s="12" t="s">
        <v>152</v>
      </c>
    </row>
    <row r="102" spans="1:11">
      <c r="A102" s="10" t="s">
        <v>11</v>
      </c>
      <c r="B102" s="11" t="s">
        <v>147</v>
      </c>
      <c r="C102" s="12" t="s">
        <v>148</v>
      </c>
      <c r="D102" s="12" t="s">
        <v>153</v>
      </c>
      <c r="E102" s="12" t="s">
        <v>154</v>
      </c>
      <c r="F102" s="13" t="s">
        <v>155</v>
      </c>
      <c r="G102" s="12" t="s">
        <v>17</v>
      </c>
      <c r="H102" s="14">
        <v>2</v>
      </c>
      <c r="I102" s="15">
        <v>1069399.8500000001</v>
      </c>
      <c r="J102" s="12"/>
      <c r="K102" s="12" t="s">
        <v>156</v>
      </c>
    </row>
    <row r="103" spans="1:11">
      <c r="A103" s="10" t="s">
        <v>20</v>
      </c>
      <c r="B103" s="11" t="s">
        <v>147</v>
      </c>
      <c r="C103" s="12" t="s">
        <v>148</v>
      </c>
      <c r="D103" s="12" t="s">
        <v>153</v>
      </c>
      <c r="E103" s="12" t="s">
        <v>154</v>
      </c>
      <c r="F103" s="13" t="s">
        <v>155</v>
      </c>
      <c r="G103" s="12" t="s">
        <v>17</v>
      </c>
      <c r="H103" s="14">
        <v>6</v>
      </c>
      <c r="I103" s="15">
        <v>489753.07</v>
      </c>
      <c r="J103" s="12"/>
      <c r="K103" s="12" t="s">
        <v>156</v>
      </c>
    </row>
    <row r="104" spans="1:11">
      <c r="A104" s="10" t="s">
        <v>22</v>
      </c>
      <c r="B104" s="11" t="s">
        <v>147</v>
      </c>
      <c r="C104" s="12" t="s">
        <v>148</v>
      </c>
      <c r="D104" s="12" t="s">
        <v>153</v>
      </c>
      <c r="E104" s="12" t="s">
        <v>154</v>
      </c>
      <c r="F104" s="13" t="s">
        <v>155</v>
      </c>
      <c r="G104" s="12" t="s">
        <v>17</v>
      </c>
      <c r="H104" s="14">
        <v>1</v>
      </c>
      <c r="I104" s="15">
        <v>157294.01999999999</v>
      </c>
      <c r="J104" s="12"/>
      <c r="K104" s="12" t="s">
        <v>156</v>
      </c>
    </row>
    <row r="105" spans="1:11">
      <c r="A105" s="10" t="s">
        <v>23</v>
      </c>
      <c r="B105" s="11" t="s">
        <v>147</v>
      </c>
      <c r="C105" s="12" t="s">
        <v>148</v>
      </c>
      <c r="D105" s="12" t="s">
        <v>153</v>
      </c>
      <c r="E105" s="12" t="s">
        <v>154</v>
      </c>
      <c r="F105" s="13" t="s">
        <v>155</v>
      </c>
      <c r="G105" s="12" t="s">
        <v>17</v>
      </c>
      <c r="H105" s="14">
        <v>0</v>
      </c>
      <c r="I105" s="15">
        <v>0</v>
      </c>
      <c r="J105" s="12"/>
      <c r="K105" s="12" t="s">
        <v>156</v>
      </c>
    </row>
    <row r="106" spans="1:11">
      <c r="A106" s="10" t="s">
        <v>24</v>
      </c>
      <c r="B106" s="11" t="s">
        <v>147</v>
      </c>
      <c r="C106" s="12" t="s">
        <v>148</v>
      </c>
      <c r="D106" s="12" t="s">
        <v>153</v>
      </c>
      <c r="E106" s="12" t="s">
        <v>154</v>
      </c>
      <c r="F106" s="13" t="s">
        <v>155</v>
      </c>
      <c r="G106" s="12" t="s">
        <v>17</v>
      </c>
      <c r="H106" s="14">
        <v>1</v>
      </c>
      <c r="I106" s="15">
        <v>998304.94</v>
      </c>
      <c r="J106" s="12"/>
      <c r="K106" s="12" t="s">
        <v>156</v>
      </c>
    </row>
    <row r="107" spans="1:11">
      <c r="A107" s="10" t="s">
        <v>11</v>
      </c>
      <c r="B107" s="11" t="s">
        <v>147</v>
      </c>
      <c r="C107" s="12" t="s">
        <v>148</v>
      </c>
      <c r="D107" s="12" t="s">
        <v>153</v>
      </c>
      <c r="E107" s="12" t="s">
        <v>157</v>
      </c>
      <c r="F107" s="13" t="s">
        <v>158</v>
      </c>
      <c r="G107" s="12" t="s">
        <v>17</v>
      </c>
      <c r="H107" s="14">
        <v>0</v>
      </c>
      <c r="I107" s="15">
        <v>0</v>
      </c>
      <c r="J107" s="12" t="s">
        <v>159</v>
      </c>
      <c r="K107" s="12" t="s">
        <v>160</v>
      </c>
    </row>
    <row r="108" spans="1:11">
      <c r="A108" s="10" t="s">
        <v>20</v>
      </c>
      <c r="B108" s="11" t="s">
        <v>147</v>
      </c>
      <c r="C108" s="12" t="s">
        <v>148</v>
      </c>
      <c r="D108" s="12" t="s">
        <v>153</v>
      </c>
      <c r="E108" s="12" t="s">
        <v>157</v>
      </c>
      <c r="F108" s="13" t="s">
        <v>158</v>
      </c>
      <c r="G108" s="12" t="s">
        <v>17</v>
      </c>
      <c r="H108" s="14">
        <v>0</v>
      </c>
      <c r="I108" s="15">
        <v>0</v>
      </c>
      <c r="J108" s="12" t="s">
        <v>159</v>
      </c>
      <c r="K108" s="12" t="s">
        <v>160</v>
      </c>
    </row>
    <row r="109" spans="1:11">
      <c r="A109" s="10" t="s">
        <v>22</v>
      </c>
      <c r="B109" s="11" t="s">
        <v>147</v>
      </c>
      <c r="C109" s="12" t="s">
        <v>148</v>
      </c>
      <c r="D109" s="12" t="s">
        <v>153</v>
      </c>
      <c r="E109" s="12" t="s">
        <v>157</v>
      </c>
      <c r="F109" s="13" t="s">
        <v>158</v>
      </c>
      <c r="G109" s="12" t="s">
        <v>17</v>
      </c>
      <c r="H109" s="14">
        <v>50</v>
      </c>
      <c r="I109" s="15">
        <v>1446304.76</v>
      </c>
      <c r="J109" s="12"/>
      <c r="K109" s="12" t="s">
        <v>160</v>
      </c>
    </row>
    <row r="110" spans="1:11">
      <c r="A110" s="10" t="s">
        <v>23</v>
      </c>
      <c r="B110" s="11" t="s">
        <v>147</v>
      </c>
      <c r="C110" s="12" t="s">
        <v>148</v>
      </c>
      <c r="D110" s="12" t="s">
        <v>153</v>
      </c>
      <c r="E110" s="12" t="s">
        <v>157</v>
      </c>
      <c r="F110" s="13" t="s">
        <v>158</v>
      </c>
      <c r="G110" s="12" t="s">
        <v>17</v>
      </c>
      <c r="H110" s="14">
        <v>42</v>
      </c>
      <c r="I110" s="15">
        <v>815149.46</v>
      </c>
      <c r="J110" s="12"/>
      <c r="K110" s="12" t="s">
        <v>160</v>
      </c>
    </row>
    <row r="111" spans="1:11">
      <c r="A111" s="10" t="s">
        <v>24</v>
      </c>
      <c r="B111" s="11" t="s">
        <v>147</v>
      </c>
      <c r="C111" s="12" t="s">
        <v>148</v>
      </c>
      <c r="D111" s="12" t="s">
        <v>153</v>
      </c>
      <c r="E111" s="12" t="s">
        <v>157</v>
      </c>
      <c r="F111" s="13" t="s">
        <v>158</v>
      </c>
      <c r="G111" s="12" t="s">
        <v>17</v>
      </c>
      <c r="H111" s="14">
        <v>48</v>
      </c>
      <c r="I111" s="15">
        <v>957626.81</v>
      </c>
      <c r="J111" s="12"/>
      <c r="K111" s="12" t="s">
        <v>160</v>
      </c>
    </row>
    <row r="112" spans="1:11">
      <c r="A112" s="10" t="s">
        <v>11</v>
      </c>
      <c r="B112" s="11" t="s">
        <v>147</v>
      </c>
      <c r="C112" s="12" t="s">
        <v>148</v>
      </c>
      <c r="D112" s="12" t="s">
        <v>161</v>
      </c>
      <c r="E112" s="12" t="s">
        <v>162</v>
      </c>
      <c r="F112" s="13" t="s">
        <v>163</v>
      </c>
      <c r="G112" s="12" t="s">
        <v>17</v>
      </c>
      <c r="H112" s="14">
        <v>3</v>
      </c>
      <c r="I112" s="15">
        <v>616382.5</v>
      </c>
      <c r="J112" s="12"/>
      <c r="K112" s="12" t="s">
        <v>164</v>
      </c>
    </row>
    <row r="113" spans="1:11">
      <c r="A113" s="10" t="s">
        <v>20</v>
      </c>
      <c r="B113" s="11" t="s">
        <v>147</v>
      </c>
      <c r="C113" s="12" t="s">
        <v>148</v>
      </c>
      <c r="D113" s="12" t="s">
        <v>161</v>
      </c>
      <c r="E113" s="12" t="s">
        <v>162</v>
      </c>
      <c r="F113" s="13" t="s">
        <v>163</v>
      </c>
      <c r="G113" s="12" t="s">
        <v>17</v>
      </c>
      <c r="H113" s="14">
        <v>3</v>
      </c>
      <c r="I113" s="15">
        <v>1258585.27</v>
      </c>
      <c r="J113" s="12"/>
      <c r="K113" s="12" t="s">
        <v>164</v>
      </c>
    </row>
    <row r="114" spans="1:11">
      <c r="A114" s="10" t="s">
        <v>22</v>
      </c>
      <c r="B114" s="11" t="s">
        <v>147</v>
      </c>
      <c r="C114" s="12" t="s">
        <v>148</v>
      </c>
      <c r="D114" s="12" t="s">
        <v>161</v>
      </c>
      <c r="E114" s="12" t="s">
        <v>162</v>
      </c>
      <c r="F114" s="13" t="s">
        <v>163</v>
      </c>
      <c r="G114" s="12" t="s">
        <v>17</v>
      </c>
      <c r="H114" s="14">
        <v>3</v>
      </c>
      <c r="I114" s="15">
        <v>1089950</v>
      </c>
      <c r="J114" s="12"/>
      <c r="K114" s="12" t="s">
        <v>164</v>
      </c>
    </row>
    <row r="115" spans="1:11">
      <c r="A115" s="10" t="s">
        <v>23</v>
      </c>
      <c r="B115" s="11" t="s">
        <v>147</v>
      </c>
      <c r="C115" s="12" t="s">
        <v>148</v>
      </c>
      <c r="D115" s="12" t="s">
        <v>161</v>
      </c>
      <c r="E115" s="12" t="s">
        <v>162</v>
      </c>
      <c r="F115" s="13" t="s">
        <v>163</v>
      </c>
      <c r="G115" s="12" t="s">
        <v>17</v>
      </c>
      <c r="H115" s="14">
        <v>2</v>
      </c>
      <c r="I115" s="15">
        <v>1062000</v>
      </c>
      <c r="J115" s="12"/>
      <c r="K115" s="12" t="s">
        <v>164</v>
      </c>
    </row>
    <row r="116" spans="1:11">
      <c r="A116" s="10" t="s">
        <v>24</v>
      </c>
      <c r="B116" s="11" t="s">
        <v>147</v>
      </c>
      <c r="C116" s="12" t="s">
        <v>148</v>
      </c>
      <c r="D116" s="12" t="s">
        <v>161</v>
      </c>
      <c r="E116" s="12" t="s">
        <v>162</v>
      </c>
      <c r="F116" s="13" t="s">
        <v>163</v>
      </c>
      <c r="G116" s="12" t="s">
        <v>17</v>
      </c>
      <c r="H116" s="14">
        <v>2</v>
      </c>
      <c r="I116" s="15">
        <v>1457000</v>
      </c>
      <c r="J116" s="12"/>
      <c r="K116" s="12" t="s">
        <v>164</v>
      </c>
    </row>
    <row r="117" spans="1:11">
      <c r="A117" s="10" t="s">
        <v>11</v>
      </c>
      <c r="B117" s="11" t="s">
        <v>147</v>
      </c>
      <c r="C117" s="12" t="s">
        <v>148</v>
      </c>
      <c r="D117" s="12" t="s">
        <v>161</v>
      </c>
      <c r="E117" s="12" t="s">
        <v>165</v>
      </c>
      <c r="F117" s="13" t="s">
        <v>166</v>
      </c>
      <c r="G117" s="12" t="s">
        <v>17</v>
      </c>
      <c r="H117" s="14">
        <v>0</v>
      </c>
      <c r="I117" s="15">
        <v>0</v>
      </c>
      <c r="J117" s="12" t="s">
        <v>167</v>
      </c>
      <c r="K117" s="12" t="s">
        <v>168</v>
      </c>
    </row>
    <row r="118" spans="1:11">
      <c r="A118" s="10" t="s">
        <v>20</v>
      </c>
      <c r="B118" s="11" t="s">
        <v>147</v>
      </c>
      <c r="C118" s="12" t="s">
        <v>148</v>
      </c>
      <c r="D118" s="12" t="s">
        <v>161</v>
      </c>
      <c r="E118" s="12" t="s">
        <v>165</v>
      </c>
      <c r="F118" s="13" t="s">
        <v>166</v>
      </c>
      <c r="G118" s="12" t="s">
        <v>17</v>
      </c>
      <c r="H118" s="14">
        <v>7</v>
      </c>
      <c r="I118" s="15">
        <v>2084469.44</v>
      </c>
      <c r="J118" s="12"/>
      <c r="K118" s="12" t="s">
        <v>168</v>
      </c>
    </row>
    <row r="119" spans="1:11">
      <c r="A119" s="10" t="s">
        <v>22</v>
      </c>
      <c r="B119" s="11" t="s">
        <v>147</v>
      </c>
      <c r="C119" s="12" t="s">
        <v>148</v>
      </c>
      <c r="D119" s="12" t="s">
        <v>161</v>
      </c>
      <c r="E119" s="12" t="s">
        <v>165</v>
      </c>
      <c r="F119" s="13" t="s">
        <v>166</v>
      </c>
      <c r="G119" s="12" t="s">
        <v>17</v>
      </c>
      <c r="H119" s="14">
        <v>4</v>
      </c>
      <c r="I119" s="15">
        <v>794387.4</v>
      </c>
      <c r="J119" s="12"/>
      <c r="K119" s="12" t="s">
        <v>168</v>
      </c>
    </row>
    <row r="120" spans="1:11">
      <c r="A120" s="10" t="s">
        <v>23</v>
      </c>
      <c r="B120" s="11" t="s">
        <v>147</v>
      </c>
      <c r="C120" s="12" t="s">
        <v>148</v>
      </c>
      <c r="D120" s="12" t="s">
        <v>161</v>
      </c>
      <c r="E120" s="12" t="s">
        <v>165</v>
      </c>
      <c r="F120" s="13" t="s">
        <v>166</v>
      </c>
      <c r="G120" s="12" t="s">
        <v>17</v>
      </c>
      <c r="H120" s="14">
        <v>3</v>
      </c>
      <c r="I120" s="15">
        <v>348316</v>
      </c>
      <c r="J120" s="12"/>
      <c r="K120" s="12" t="s">
        <v>168</v>
      </c>
    </row>
    <row r="121" spans="1:11">
      <c r="A121" s="10" t="s">
        <v>24</v>
      </c>
      <c r="B121" s="11" t="s">
        <v>147</v>
      </c>
      <c r="C121" s="12" t="s">
        <v>148</v>
      </c>
      <c r="D121" s="12" t="s">
        <v>161</v>
      </c>
      <c r="E121" s="12" t="s">
        <v>165</v>
      </c>
      <c r="F121" s="13" t="s">
        <v>166</v>
      </c>
      <c r="G121" s="12" t="s">
        <v>17</v>
      </c>
      <c r="H121" s="14">
        <v>2</v>
      </c>
      <c r="I121" s="15">
        <v>500837</v>
      </c>
      <c r="J121" s="12"/>
      <c r="K121" s="12" t="s">
        <v>168</v>
      </c>
    </row>
    <row r="122" spans="1:11">
      <c r="A122" s="10" t="s">
        <v>11</v>
      </c>
      <c r="B122" s="11" t="s">
        <v>147</v>
      </c>
      <c r="C122" s="12" t="s">
        <v>148</v>
      </c>
      <c r="D122" s="12" t="s">
        <v>161</v>
      </c>
      <c r="E122" s="12" t="s">
        <v>169</v>
      </c>
      <c r="F122" s="13" t="s">
        <v>170</v>
      </c>
      <c r="G122" s="12" t="s">
        <v>17</v>
      </c>
      <c r="H122" s="14">
        <v>0</v>
      </c>
      <c r="I122" s="15">
        <v>0</v>
      </c>
      <c r="J122" s="12" t="s">
        <v>159</v>
      </c>
      <c r="K122" s="12" t="s">
        <v>168</v>
      </c>
    </row>
    <row r="123" spans="1:11">
      <c r="A123" s="10" t="s">
        <v>20</v>
      </c>
      <c r="B123" s="11" t="s">
        <v>147</v>
      </c>
      <c r="C123" s="12" t="s">
        <v>148</v>
      </c>
      <c r="D123" s="12" t="s">
        <v>161</v>
      </c>
      <c r="E123" s="12" t="s">
        <v>169</v>
      </c>
      <c r="F123" s="13" t="s">
        <v>170</v>
      </c>
      <c r="G123" s="12" t="s">
        <v>17</v>
      </c>
      <c r="H123" s="14">
        <v>0</v>
      </c>
      <c r="I123" s="15">
        <v>0</v>
      </c>
      <c r="J123" s="12" t="s">
        <v>159</v>
      </c>
      <c r="K123" s="12" t="s">
        <v>168</v>
      </c>
    </row>
    <row r="124" spans="1:11">
      <c r="A124" s="10" t="s">
        <v>22</v>
      </c>
      <c r="B124" s="11" t="s">
        <v>147</v>
      </c>
      <c r="C124" s="12" t="s">
        <v>148</v>
      </c>
      <c r="D124" s="12" t="s">
        <v>161</v>
      </c>
      <c r="E124" s="12" t="s">
        <v>169</v>
      </c>
      <c r="F124" s="13" t="s">
        <v>170</v>
      </c>
      <c r="G124" s="12" t="s">
        <v>17</v>
      </c>
      <c r="H124" s="14">
        <v>4</v>
      </c>
      <c r="I124" s="15">
        <v>67979.210000000006</v>
      </c>
      <c r="J124" s="12"/>
      <c r="K124" s="12" t="s">
        <v>168</v>
      </c>
    </row>
    <row r="125" spans="1:11">
      <c r="A125" s="10" t="s">
        <v>23</v>
      </c>
      <c r="B125" s="11" t="s">
        <v>147</v>
      </c>
      <c r="C125" s="12" t="s">
        <v>148</v>
      </c>
      <c r="D125" s="12" t="s">
        <v>161</v>
      </c>
      <c r="E125" s="12" t="s">
        <v>169</v>
      </c>
      <c r="F125" s="13" t="s">
        <v>170</v>
      </c>
      <c r="G125" s="12" t="s">
        <v>17</v>
      </c>
      <c r="H125" s="14">
        <v>4</v>
      </c>
      <c r="I125" s="15">
        <v>121700.18</v>
      </c>
      <c r="J125" s="12"/>
      <c r="K125" s="12" t="s">
        <v>168</v>
      </c>
    </row>
    <row r="126" spans="1:11">
      <c r="A126" s="10" t="s">
        <v>24</v>
      </c>
      <c r="B126" s="11" t="s">
        <v>147</v>
      </c>
      <c r="C126" s="12" t="s">
        <v>148</v>
      </c>
      <c r="D126" s="12" t="s">
        <v>161</v>
      </c>
      <c r="E126" s="12" t="s">
        <v>169</v>
      </c>
      <c r="F126" s="13" t="s">
        <v>170</v>
      </c>
      <c r="G126" s="12" t="s">
        <v>17</v>
      </c>
      <c r="H126" s="14">
        <v>10</v>
      </c>
      <c r="I126" s="15">
        <v>260232.76</v>
      </c>
      <c r="J126" s="12"/>
      <c r="K126" s="12" t="s">
        <v>168</v>
      </c>
    </row>
    <row r="127" spans="1:11">
      <c r="A127" s="10" t="s">
        <v>11</v>
      </c>
      <c r="B127" s="11" t="s">
        <v>147</v>
      </c>
      <c r="C127" s="12" t="s">
        <v>148</v>
      </c>
      <c r="D127" s="12" t="s">
        <v>161</v>
      </c>
      <c r="E127" s="12" t="s">
        <v>171</v>
      </c>
      <c r="F127" s="13" t="s">
        <v>172</v>
      </c>
      <c r="G127" s="12" t="s">
        <v>28</v>
      </c>
      <c r="H127" s="14">
        <v>0</v>
      </c>
      <c r="I127" s="15">
        <v>0</v>
      </c>
      <c r="J127" s="12" t="s">
        <v>173</v>
      </c>
      <c r="K127" s="12" t="s">
        <v>174</v>
      </c>
    </row>
    <row r="128" spans="1:11">
      <c r="A128" s="10" t="s">
        <v>20</v>
      </c>
      <c r="B128" s="11" t="s">
        <v>147</v>
      </c>
      <c r="C128" s="12" t="s">
        <v>148</v>
      </c>
      <c r="D128" s="12" t="s">
        <v>161</v>
      </c>
      <c r="E128" s="12" t="s">
        <v>171</v>
      </c>
      <c r="F128" s="13" t="s">
        <v>172</v>
      </c>
      <c r="G128" s="12" t="s">
        <v>28</v>
      </c>
      <c r="H128" s="14">
        <v>0</v>
      </c>
      <c r="I128" s="15">
        <v>0</v>
      </c>
      <c r="J128" s="12" t="s">
        <v>173</v>
      </c>
      <c r="K128" s="12" t="s">
        <v>174</v>
      </c>
    </row>
    <row r="129" spans="1:11">
      <c r="A129" s="10" t="s">
        <v>22</v>
      </c>
      <c r="B129" s="11" t="s">
        <v>147</v>
      </c>
      <c r="C129" s="12" t="s">
        <v>148</v>
      </c>
      <c r="D129" s="12" t="s">
        <v>161</v>
      </c>
      <c r="E129" s="12" t="s">
        <v>171</v>
      </c>
      <c r="F129" s="13" t="s">
        <v>172</v>
      </c>
      <c r="G129" s="12" t="s">
        <v>28</v>
      </c>
      <c r="H129" s="14">
        <v>0</v>
      </c>
      <c r="I129" s="15">
        <v>0</v>
      </c>
      <c r="J129" s="12" t="s">
        <v>173</v>
      </c>
      <c r="K129" s="12" t="s">
        <v>174</v>
      </c>
    </row>
    <row r="130" spans="1:11">
      <c r="A130" s="10" t="s">
        <v>23</v>
      </c>
      <c r="B130" s="11" t="s">
        <v>147</v>
      </c>
      <c r="C130" s="12" t="s">
        <v>148</v>
      </c>
      <c r="D130" s="12" t="s">
        <v>161</v>
      </c>
      <c r="E130" s="12" t="s">
        <v>171</v>
      </c>
      <c r="F130" s="13" t="s">
        <v>172</v>
      </c>
      <c r="G130" s="12" t="s">
        <v>28</v>
      </c>
      <c r="H130" s="14">
        <v>4</v>
      </c>
      <c r="I130" s="15">
        <v>150962.62</v>
      </c>
      <c r="J130" s="12"/>
      <c r="K130" s="12" t="s">
        <v>174</v>
      </c>
    </row>
    <row r="131" spans="1:11">
      <c r="A131" s="10" t="s">
        <v>24</v>
      </c>
      <c r="B131" s="11" t="s">
        <v>147</v>
      </c>
      <c r="C131" s="12" t="s">
        <v>148</v>
      </c>
      <c r="D131" s="12" t="s">
        <v>161</v>
      </c>
      <c r="E131" s="12" t="s">
        <v>171</v>
      </c>
      <c r="F131" s="13" t="s">
        <v>172</v>
      </c>
      <c r="G131" s="12" t="s">
        <v>28</v>
      </c>
      <c r="H131" s="14">
        <v>6</v>
      </c>
      <c r="I131" s="15">
        <v>295854.40999999997</v>
      </c>
      <c r="J131" s="12"/>
      <c r="K131" s="12" t="s">
        <v>174</v>
      </c>
    </row>
    <row r="132" spans="1:11">
      <c r="A132" s="10" t="s">
        <v>11</v>
      </c>
      <c r="B132" s="11" t="s">
        <v>147</v>
      </c>
      <c r="C132" s="12" t="s">
        <v>148</v>
      </c>
      <c r="D132" s="12" t="s">
        <v>161</v>
      </c>
      <c r="E132" s="12" t="s">
        <v>175</v>
      </c>
      <c r="F132" s="13" t="s">
        <v>176</v>
      </c>
      <c r="G132" s="12" t="s">
        <v>17</v>
      </c>
      <c r="H132" s="14">
        <v>0</v>
      </c>
      <c r="I132" s="15">
        <v>0</v>
      </c>
      <c r="J132" s="12"/>
      <c r="K132" s="12" t="s">
        <v>177</v>
      </c>
    </row>
    <row r="133" spans="1:11">
      <c r="A133" s="10" t="s">
        <v>20</v>
      </c>
      <c r="B133" s="11" t="s">
        <v>147</v>
      </c>
      <c r="C133" s="12" t="s">
        <v>148</v>
      </c>
      <c r="D133" s="12" t="s">
        <v>161</v>
      </c>
      <c r="E133" s="12" t="s">
        <v>175</v>
      </c>
      <c r="F133" s="13" t="s">
        <v>176</v>
      </c>
      <c r="G133" s="12" t="s">
        <v>17</v>
      </c>
      <c r="H133" s="14">
        <v>0</v>
      </c>
      <c r="I133" s="15">
        <v>0</v>
      </c>
      <c r="J133" s="12"/>
      <c r="K133" s="12" t="s">
        <v>177</v>
      </c>
    </row>
    <row r="134" spans="1:11">
      <c r="A134" s="10" t="s">
        <v>22</v>
      </c>
      <c r="B134" s="11" t="s">
        <v>147</v>
      </c>
      <c r="C134" s="12" t="s">
        <v>148</v>
      </c>
      <c r="D134" s="12" t="s">
        <v>161</v>
      </c>
      <c r="E134" s="12" t="s">
        <v>175</v>
      </c>
      <c r="F134" s="13" t="s">
        <v>176</v>
      </c>
      <c r="G134" s="12" t="s">
        <v>17</v>
      </c>
      <c r="H134" s="14">
        <v>10</v>
      </c>
      <c r="I134" s="15">
        <v>50000</v>
      </c>
      <c r="J134" s="12"/>
      <c r="K134" s="12" t="s">
        <v>177</v>
      </c>
    </row>
    <row r="135" spans="1:11">
      <c r="A135" s="10" t="s">
        <v>23</v>
      </c>
      <c r="B135" s="11" t="s">
        <v>147</v>
      </c>
      <c r="C135" s="12" t="s">
        <v>148</v>
      </c>
      <c r="D135" s="12" t="s">
        <v>161</v>
      </c>
      <c r="E135" s="12" t="s">
        <v>175</v>
      </c>
      <c r="F135" s="13" t="s">
        <v>176</v>
      </c>
      <c r="G135" s="12" t="s">
        <v>17</v>
      </c>
      <c r="H135" s="14">
        <v>0</v>
      </c>
      <c r="I135" s="15">
        <v>0</v>
      </c>
      <c r="J135" s="12"/>
      <c r="K135" s="12" t="s">
        <v>177</v>
      </c>
    </row>
    <row r="136" spans="1:11">
      <c r="A136" s="10" t="s">
        <v>24</v>
      </c>
      <c r="B136" s="11" t="s">
        <v>147</v>
      </c>
      <c r="C136" s="12" t="s">
        <v>148</v>
      </c>
      <c r="D136" s="12" t="s">
        <v>161</v>
      </c>
      <c r="E136" s="12" t="s">
        <v>175</v>
      </c>
      <c r="F136" s="13" t="s">
        <v>176</v>
      </c>
      <c r="G136" s="12" t="s">
        <v>17</v>
      </c>
      <c r="H136" s="14">
        <v>11</v>
      </c>
      <c r="I136" s="15">
        <v>80000</v>
      </c>
      <c r="J136" s="12"/>
      <c r="K136" s="12" t="s">
        <v>177</v>
      </c>
    </row>
    <row r="137" spans="1:11">
      <c r="A137" s="10" t="s">
        <v>11</v>
      </c>
      <c r="B137" s="11" t="s">
        <v>147</v>
      </c>
      <c r="C137" s="12" t="s">
        <v>148</v>
      </c>
      <c r="D137" s="12" t="s">
        <v>161</v>
      </c>
      <c r="E137" s="12" t="s">
        <v>178</v>
      </c>
      <c r="F137" s="13" t="s">
        <v>179</v>
      </c>
      <c r="G137" s="12" t="s">
        <v>17</v>
      </c>
      <c r="H137" s="14">
        <v>14</v>
      </c>
      <c r="I137" s="15">
        <v>106477.42</v>
      </c>
      <c r="J137" s="12"/>
      <c r="K137" s="12" t="s">
        <v>180</v>
      </c>
    </row>
    <row r="138" spans="1:11">
      <c r="A138" s="10" t="s">
        <v>20</v>
      </c>
      <c r="B138" s="11" t="s">
        <v>147</v>
      </c>
      <c r="C138" s="12" t="s">
        <v>148</v>
      </c>
      <c r="D138" s="12" t="s">
        <v>161</v>
      </c>
      <c r="E138" s="12" t="s">
        <v>178</v>
      </c>
      <c r="F138" s="13" t="s">
        <v>179</v>
      </c>
      <c r="G138" s="12" t="s">
        <v>17</v>
      </c>
      <c r="H138" s="14">
        <v>13</v>
      </c>
      <c r="I138" s="15">
        <v>80978.86</v>
      </c>
      <c r="J138" s="12"/>
      <c r="K138" s="12" t="s">
        <v>180</v>
      </c>
    </row>
    <row r="139" spans="1:11">
      <c r="A139" s="10" t="s">
        <v>22</v>
      </c>
      <c r="B139" s="11" t="s">
        <v>147</v>
      </c>
      <c r="C139" s="12" t="s">
        <v>148</v>
      </c>
      <c r="D139" s="12" t="s">
        <v>161</v>
      </c>
      <c r="E139" s="12" t="s">
        <v>178</v>
      </c>
      <c r="F139" s="13" t="s">
        <v>179</v>
      </c>
      <c r="G139" s="12" t="s">
        <v>17</v>
      </c>
      <c r="H139" s="14">
        <v>29</v>
      </c>
      <c r="I139" s="15">
        <v>278232.57</v>
      </c>
      <c r="J139" s="12"/>
      <c r="K139" s="12" t="s">
        <v>180</v>
      </c>
    </row>
    <row r="140" spans="1:11">
      <c r="A140" s="10" t="s">
        <v>23</v>
      </c>
      <c r="B140" s="11" t="s">
        <v>147</v>
      </c>
      <c r="C140" s="12" t="s">
        <v>148</v>
      </c>
      <c r="D140" s="12" t="s">
        <v>161</v>
      </c>
      <c r="E140" s="12" t="s">
        <v>178</v>
      </c>
      <c r="F140" s="13" t="s">
        <v>179</v>
      </c>
      <c r="G140" s="12" t="s">
        <v>17</v>
      </c>
      <c r="H140" s="14">
        <v>31</v>
      </c>
      <c r="I140" s="15">
        <v>375177.5</v>
      </c>
      <c r="J140" s="12"/>
      <c r="K140" s="12" t="s">
        <v>180</v>
      </c>
    </row>
    <row r="141" spans="1:11">
      <c r="A141" s="10" t="s">
        <v>24</v>
      </c>
      <c r="B141" s="11" t="s">
        <v>147</v>
      </c>
      <c r="C141" s="12" t="s">
        <v>148</v>
      </c>
      <c r="D141" s="12" t="s">
        <v>161</v>
      </c>
      <c r="E141" s="12" t="s">
        <v>178</v>
      </c>
      <c r="F141" s="13" t="s">
        <v>179</v>
      </c>
      <c r="G141" s="12" t="s">
        <v>17</v>
      </c>
      <c r="H141" s="14">
        <v>34</v>
      </c>
      <c r="I141" s="15">
        <v>512142.76</v>
      </c>
      <c r="J141" s="12"/>
      <c r="K141" s="12" t="s">
        <v>180</v>
      </c>
    </row>
    <row r="142" spans="1:11">
      <c r="A142" s="10" t="s">
        <v>11</v>
      </c>
      <c r="B142" s="11" t="s">
        <v>181</v>
      </c>
      <c r="C142" s="12" t="s">
        <v>182</v>
      </c>
      <c r="D142" s="12" t="s">
        <v>183</v>
      </c>
      <c r="E142" s="12" t="s">
        <v>184</v>
      </c>
      <c r="F142" t="s">
        <v>185</v>
      </c>
      <c r="G142" s="12" t="s">
        <v>28</v>
      </c>
      <c r="H142" s="14">
        <v>3698</v>
      </c>
      <c r="I142" s="15">
        <v>2713559</v>
      </c>
      <c r="J142" s="12" t="s">
        <v>186</v>
      </c>
      <c r="K142" s="12" t="s">
        <v>187</v>
      </c>
    </row>
    <row r="143" spans="1:11">
      <c r="A143" s="10" t="s">
        <v>20</v>
      </c>
      <c r="B143" s="11" t="s">
        <v>181</v>
      </c>
      <c r="C143" s="12" t="s">
        <v>182</v>
      </c>
      <c r="D143" s="12" t="s">
        <v>183</v>
      </c>
      <c r="E143" s="12" t="s">
        <v>184</v>
      </c>
      <c r="F143" t="s">
        <v>185</v>
      </c>
      <c r="G143" s="12" t="s">
        <v>28</v>
      </c>
      <c r="H143" s="14">
        <v>0</v>
      </c>
      <c r="I143" s="15" t="s">
        <v>188</v>
      </c>
      <c r="J143" s="12" t="s">
        <v>189</v>
      </c>
      <c r="K143" s="12" t="s">
        <v>187</v>
      </c>
    </row>
    <row r="144" spans="1:11">
      <c r="A144" s="10" t="s">
        <v>22</v>
      </c>
      <c r="B144" s="11" t="s">
        <v>181</v>
      </c>
      <c r="C144" s="12" t="s">
        <v>182</v>
      </c>
      <c r="D144" s="12" t="s">
        <v>183</v>
      </c>
      <c r="E144" s="12" t="s">
        <v>184</v>
      </c>
      <c r="F144" t="s">
        <v>185</v>
      </c>
      <c r="G144" s="12" t="s">
        <v>28</v>
      </c>
      <c r="H144" s="14">
        <v>0</v>
      </c>
      <c r="I144" s="15" t="s">
        <v>188</v>
      </c>
      <c r="J144" s="12" t="s">
        <v>189</v>
      </c>
      <c r="K144" s="12" t="s">
        <v>187</v>
      </c>
    </row>
    <row r="145" spans="1:11">
      <c r="A145" s="10" t="s">
        <v>23</v>
      </c>
      <c r="B145" s="11" t="s">
        <v>181</v>
      </c>
      <c r="C145" s="12" t="s">
        <v>182</v>
      </c>
      <c r="D145" s="12" t="s">
        <v>183</v>
      </c>
      <c r="E145" s="12" t="s">
        <v>184</v>
      </c>
      <c r="F145" t="s">
        <v>185</v>
      </c>
      <c r="G145" s="12" t="s">
        <v>28</v>
      </c>
      <c r="H145" s="14">
        <v>801</v>
      </c>
      <c r="I145" s="15">
        <v>542218</v>
      </c>
      <c r="J145" s="12" t="s">
        <v>186</v>
      </c>
      <c r="K145" s="12" t="s">
        <v>187</v>
      </c>
    </row>
    <row r="146" spans="1:11">
      <c r="A146" s="10" t="s">
        <v>24</v>
      </c>
      <c r="B146" s="11" t="s">
        <v>181</v>
      </c>
      <c r="C146" s="12" t="s">
        <v>182</v>
      </c>
      <c r="D146" s="12" t="s">
        <v>183</v>
      </c>
      <c r="E146" s="12" t="s">
        <v>184</v>
      </c>
      <c r="F146" t="s">
        <v>185</v>
      </c>
      <c r="G146" s="12" t="s">
        <v>28</v>
      </c>
      <c r="H146" s="14">
        <v>1919</v>
      </c>
      <c r="I146" s="15">
        <v>348964</v>
      </c>
      <c r="J146" s="12" t="s">
        <v>186</v>
      </c>
      <c r="K146" s="12" t="s">
        <v>187</v>
      </c>
    </row>
    <row r="147" spans="1:11">
      <c r="A147" s="10" t="s">
        <v>22</v>
      </c>
      <c r="B147" s="11" t="s">
        <v>181</v>
      </c>
      <c r="C147" s="12" t="s">
        <v>182</v>
      </c>
      <c r="D147" s="12" t="s">
        <v>190</v>
      </c>
      <c r="E147" s="12" t="s">
        <v>191</v>
      </c>
      <c r="F147" s="16" t="s">
        <v>192</v>
      </c>
      <c r="G147" s="12" t="s">
        <v>28</v>
      </c>
      <c r="H147" s="14">
        <v>30</v>
      </c>
      <c r="I147" s="15">
        <v>78120</v>
      </c>
      <c r="J147" s="12"/>
      <c r="K147" s="12" t="s">
        <v>193</v>
      </c>
    </row>
    <row r="148" spans="1:11">
      <c r="A148" s="10" t="s">
        <v>11</v>
      </c>
      <c r="B148" s="11" t="s">
        <v>181</v>
      </c>
      <c r="C148" s="12" t="s">
        <v>182</v>
      </c>
      <c r="D148" s="12" t="s">
        <v>194</v>
      </c>
      <c r="E148" s="12" t="s">
        <v>195</v>
      </c>
      <c r="F148" s="13" t="s">
        <v>196</v>
      </c>
      <c r="G148" s="12" t="s">
        <v>28</v>
      </c>
      <c r="H148" s="14">
        <v>0</v>
      </c>
      <c r="I148" s="15">
        <v>1823625</v>
      </c>
      <c r="J148" s="12" t="s">
        <v>197</v>
      </c>
      <c r="K148" s="12" t="s">
        <v>198</v>
      </c>
    </row>
    <row r="149" spans="1:11">
      <c r="A149" s="10" t="s">
        <v>20</v>
      </c>
      <c r="B149" s="11" t="s">
        <v>181</v>
      </c>
      <c r="C149" s="12" t="s">
        <v>182</v>
      </c>
      <c r="D149" s="12" t="s">
        <v>194</v>
      </c>
      <c r="E149" s="12" t="s">
        <v>195</v>
      </c>
      <c r="F149" s="13" t="s">
        <v>196</v>
      </c>
      <c r="G149" s="12" t="s">
        <v>28</v>
      </c>
      <c r="H149" s="14">
        <v>0</v>
      </c>
      <c r="I149" s="15">
        <v>1362375</v>
      </c>
      <c r="J149" s="12" t="s">
        <v>197</v>
      </c>
      <c r="K149" s="12" t="s">
        <v>198</v>
      </c>
    </row>
    <row r="150" spans="1:11">
      <c r="A150" s="10" t="s">
        <v>22</v>
      </c>
      <c r="B150" s="11" t="s">
        <v>181</v>
      </c>
      <c r="C150" s="12" t="s">
        <v>182</v>
      </c>
      <c r="D150" s="12" t="s">
        <v>194</v>
      </c>
      <c r="E150" s="12" t="s">
        <v>195</v>
      </c>
      <c r="F150" s="13" t="s">
        <v>196</v>
      </c>
      <c r="G150" s="12" t="s">
        <v>28</v>
      </c>
      <c r="H150" s="14">
        <v>0</v>
      </c>
      <c r="I150" s="15">
        <v>2160226</v>
      </c>
      <c r="J150" s="12" t="s">
        <v>197</v>
      </c>
      <c r="K150" s="12" t="s">
        <v>198</v>
      </c>
    </row>
    <row r="151" spans="1:11">
      <c r="A151" s="10" t="s">
        <v>23</v>
      </c>
      <c r="B151" s="11" t="s">
        <v>181</v>
      </c>
      <c r="C151" s="12" t="s">
        <v>182</v>
      </c>
      <c r="D151" s="12" t="s">
        <v>194</v>
      </c>
      <c r="E151" s="12" t="s">
        <v>195</v>
      </c>
      <c r="F151" s="13" t="s">
        <v>196</v>
      </c>
      <c r="G151" s="12" t="s">
        <v>28</v>
      </c>
      <c r="H151" s="14">
        <v>0</v>
      </c>
      <c r="I151" s="15">
        <v>1327500</v>
      </c>
      <c r="J151" s="12" t="s">
        <v>199</v>
      </c>
      <c r="K151" s="12" t="s">
        <v>198</v>
      </c>
    </row>
    <row r="152" spans="1:11">
      <c r="A152" s="10" t="s">
        <v>24</v>
      </c>
      <c r="B152" s="11" t="s">
        <v>181</v>
      </c>
      <c r="C152" s="12" t="s">
        <v>182</v>
      </c>
      <c r="D152" s="12" t="s">
        <v>194</v>
      </c>
      <c r="E152" s="12" t="s">
        <v>195</v>
      </c>
      <c r="F152" s="13" t="s">
        <v>196</v>
      </c>
      <c r="G152" s="12" t="s">
        <v>28</v>
      </c>
      <c r="H152" s="14">
        <v>0</v>
      </c>
      <c r="I152" s="15">
        <v>997875</v>
      </c>
      <c r="J152" s="12" t="s">
        <v>200</v>
      </c>
      <c r="K152" s="12" t="s">
        <v>198</v>
      </c>
    </row>
    <row r="153" spans="1:11">
      <c r="A153" s="10" t="s">
        <v>11</v>
      </c>
      <c r="B153" s="11" t="s">
        <v>181</v>
      </c>
      <c r="C153" s="12" t="s">
        <v>182</v>
      </c>
      <c r="D153" s="12" t="s">
        <v>201</v>
      </c>
      <c r="E153" s="12" t="s">
        <v>202</v>
      </c>
      <c r="F153" s="13" t="s">
        <v>203</v>
      </c>
      <c r="G153" s="12" t="s">
        <v>28</v>
      </c>
      <c r="H153" s="14">
        <v>350</v>
      </c>
      <c r="I153" s="17" t="s">
        <v>204</v>
      </c>
      <c r="J153" s="12" t="s">
        <v>205</v>
      </c>
      <c r="K153" s="12" t="s">
        <v>206</v>
      </c>
    </row>
    <row r="154" spans="1:11">
      <c r="A154" s="10" t="s">
        <v>20</v>
      </c>
      <c r="B154" s="11" t="s">
        <v>181</v>
      </c>
      <c r="C154" s="12" t="s">
        <v>182</v>
      </c>
      <c r="D154" s="12" t="s">
        <v>201</v>
      </c>
      <c r="E154" s="12" t="s">
        <v>202</v>
      </c>
      <c r="F154" s="13" t="s">
        <v>207</v>
      </c>
      <c r="G154" s="12" t="s">
        <v>28</v>
      </c>
      <c r="H154" s="14">
        <v>14792</v>
      </c>
      <c r="I154" s="15">
        <v>45700000</v>
      </c>
      <c r="J154" s="12"/>
      <c r="K154" s="12" t="s">
        <v>206</v>
      </c>
    </row>
    <row r="155" spans="1:11">
      <c r="A155" s="10" t="s">
        <v>22</v>
      </c>
      <c r="B155" s="11" t="s">
        <v>181</v>
      </c>
      <c r="C155" s="12" t="s">
        <v>182</v>
      </c>
      <c r="D155" s="12" t="s">
        <v>201</v>
      </c>
      <c r="E155" s="12" t="s">
        <v>202</v>
      </c>
      <c r="F155" s="13" t="s">
        <v>207</v>
      </c>
      <c r="G155" s="12" t="s">
        <v>28</v>
      </c>
      <c r="H155" s="14">
        <v>6781</v>
      </c>
      <c r="I155" s="17" t="s">
        <v>204</v>
      </c>
      <c r="J155" s="12" t="s">
        <v>208</v>
      </c>
      <c r="K155" s="12" t="s">
        <v>206</v>
      </c>
    </row>
    <row r="156" spans="1:11">
      <c r="A156" s="10" t="s">
        <v>23</v>
      </c>
      <c r="B156" s="11" t="s">
        <v>181</v>
      </c>
      <c r="C156" s="12" t="s">
        <v>182</v>
      </c>
      <c r="D156" s="12" t="s">
        <v>201</v>
      </c>
      <c r="E156" s="12" t="s">
        <v>202</v>
      </c>
      <c r="F156" s="13" t="s">
        <v>207</v>
      </c>
      <c r="G156" s="12" t="s">
        <v>28</v>
      </c>
      <c r="H156" s="14">
        <v>7335</v>
      </c>
      <c r="I156" s="15">
        <v>3150000</v>
      </c>
      <c r="J156" s="12"/>
      <c r="K156" s="12" t="s">
        <v>206</v>
      </c>
    </row>
    <row r="157" spans="1:11">
      <c r="A157" s="10" t="s">
        <v>24</v>
      </c>
      <c r="B157" s="11" t="s">
        <v>181</v>
      </c>
      <c r="C157" s="12" t="s">
        <v>182</v>
      </c>
      <c r="D157" s="12" t="s">
        <v>201</v>
      </c>
      <c r="E157" s="12" t="s">
        <v>202</v>
      </c>
      <c r="F157" s="13" t="s">
        <v>207</v>
      </c>
      <c r="G157" s="12" t="s">
        <v>28</v>
      </c>
      <c r="H157" s="14">
        <v>115</v>
      </c>
      <c r="I157" s="15">
        <v>5850000</v>
      </c>
      <c r="J157" s="12" t="s">
        <v>209</v>
      </c>
      <c r="K157" s="12" t="s">
        <v>206</v>
      </c>
    </row>
    <row r="158" spans="1:11">
      <c r="A158" s="10" t="s">
        <v>11</v>
      </c>
      <c r="B158" s="11" t="s">
        <v>181</v>
      </c>
      <c r="C158" s="12" t="s">
        <v>182</v>
      </c>
      <c r="D158" s="12" t="s">
        <v>210</v>
      </c>
      <c r="E158" s="12" t="s">
        <v>211</v>
      </c>
      <c r="F158" s="13" t="s">
        <v>212</v>
      </c>
      <c r="G158" s="12" t="s">
        <v>17</v>
      </c>
      <c r="H158" s="14">
        <v>2188</v>
      </c>
      <c r="I158" s="15">
        <v>4156300</v>
      </c>
      <c r="J158" s="12" t="s">
        <v>213</v>
      </c>
      <c r="K158" s="12" t="s">
        <v>214</v>
      </c>
    </row>
    <row r="159" spans="1:11">
      <c r="A159" s="10" t="s">
        <v>20</v>
      </c>
      <c r="B159" s="11" t="s">
        <v>181</v>
      </c>
      <c r="C159" s="12" t="s">
        <v>182</v>
      </c>
      <c r="D159" s="12" t="s">
        <v>210</v>
      </c>
      <c r="E159" s="12" t="s">
        <v>211</v>
      </c>
      <c r="F159" s="13" t="s">
        <v>212</v>
      </c>
      <c r="G159" s="12" t="s">
        <v>17</v>
      </c>
      <c r="H159" s="14">
        <v>2070</v>
      </c>
      <c r="I159" s="15">
        <v>3940600</v>
      </c>
      <c r="J159" s="12" t="s">
        <v>213</v>
      </c>
      <c r="K159" s="12" t="s">
        <v>214</v>
      </c>
    </row>
    <row r="160" spans="1:11">
      <c r="A160" s="10" t="s">
        <v>22</v>
      </c>
      <c r="B160" s="11" t="s">
        <v>181</v>
      </c>
      <c r="C160" s="12" t="s">
        <v>182</v>
      </c>
      <c r="D160" s="12" t="s">
        <v>210</v>
      </c>
      <c r="E160" s="12" t="s">
        <v>211</v>
      </c>
      <c r="F160" s="13" t="s">
        <v>212</v>
      </c>
      <c r="G160" s="12" t="s">
        <v>17</v>
      </c>
      <c r="H160" s="14">
        <v>2241</v>
      </c>
      <c r="I160" s="15">
        <v>4289200</v>
      </c>
      <c r="J160" s="12" t="s">
        <v>213</v>
      </c>
      <c r="K160" s="12" t="s">
        <v>214</v>
      </c>
    </row>
    <row r="161" spans="1:11">
      <c r="A161" s="10" t="s">
        <v>23</v>
      </c>
      <c r="B161" s="11" t="s">
        <v>181</v>
      </c>
      <c r="C161" s="12" t="s">
        <v>182</v>
      </c>
      <c r="D161" s="12" t="s">
        <v>210</v>
      </c>
      <c r="E161" s="12" t="s">
        <v>211</v>
      </c>
      <c r="F161" s="13" t="s">
        <v>212</v>
      </c>
      <c r="G161" s="12" t="s">
        <v>17</v>
      </c>
      <c r="H161" s="14">
        <v>2133</v>
      </c>
      <c r="I161" s="15">
        <v>4033400</v>
      </c>
      <c r="J161" s="12" t="s">
        <v>213</v>
      </c>
      <c r="K161" s="12" t="s">
        <v>214</v>
      </c>
    </row>
    <row r="162" spans="1:11">
      <c r="A162" s="10" t="s">
        <v>24</v>
      </c>
      <c r="B162" s="11" t="s">
        <v>181</v>
      </c>
      <c r="C162" s="12" t="s">
        <v>182</v>
      </c>
      <c r="D162" s="12" t="s">
        <v>210</v>
      </c>
      <c r="E162" s="12" t="s">
        <v>211</v>
      </c>
      <c r="F162" s="13" t="s">
        <v>212</v>
      </c>
      <c r="G162" s="12" t="s">
        <v>17</v>
      </c>
      <c r="H162" s="14">
        <v>665</v>
      </c>
      <c r="I162" s="15">
        <v>1463300</v>
      </c>
      <c r="J162" s="12" t="s">
        <v>213</v>
      </c>
      <c r="K162" s="12" t="s">
        <v>214</v>
      </c>
    </row>
    <row r="163" spans="1:11">
      <c r="A163" s="10" t="s">
        <v>11</v>
      </c>
      <c r="B163" s="11" t="s">
        <v>181</v>
      </c>
      <c r="C163" s="12" t="s">
        <v>182</v>
      </c>
      <c r="D163" s="12" t="s">
        <v>215</v>
      </c>
      <c r="E163" s="12" t="s">
        <v>216</v>
      </c>
      <c r="F163" s="13" t="s">
        <v>217</v>
      </c>
      <c r="G163" s="12" t="s">
        <v>17</v>
      </c>
      <c r="H163" s="18" t="s">
        <v>204</v>
      </c>
      <c r="I163" s="17" t="s">
        <v>204</v>
      </c>
      <c r="J163" s="12" t="s">
        <v>218</v>
      </c>
      <c r="K163" s="12" t="s">
        <v>219</v>
      </c>
    </row>
    <row r="164" spans="1:11">
      <c r="A164" s="10" t="s">
        <v>20</v>
      </c>
      <c r="B164" s="11" t="s">
        <v>181</v>
      </c>
      <c r="C164" s="12" t="s">
        <v>182</v>
      </c>
      <c r="D164" s="12" t="s">
        <v>215</v>
      </c>
      <c r="E164" s="12" t="s">
        <v>216</v>
      </c>
      <c r="F164" s="13" t="s">
        <v>217</v>
      </c>
      <c r="G164" s="12" t="s">
        <v>17</v>
      </c>
      <c r="H164" s="14">
        <v>1277</v>
      </c>
      <c r="I164" s="15">
        <v>206161485</v>
      </c>
      <c r="J164" s="12"/>
      <c r="K164" s="12" t="s">
        <v>219</v>
      </c>
    </row>
    <row r="165" spans="1:11">
      <c r="A165" s="10" t="s">
        <v>22</v>
      </c>
      <c r="B165" s="11" t="s">
        <v>181</v>
      </c>
      <c r="C165" s="12" t="s">
        <v>182</v>
      </c>
      <c r="D165" s="12" t="s">
        <v>215</v>
      </c>
      <c r="E165" s="12" t="s">
        <v>216</v>
      </c>
      <c r="F165" s="13" t="s">
        <v>217</v>
      </c>
      <c r="G165" s="12" t="s">
        <v>17</v>
      </c>
      <c r="H165" s="14">
        <v>723</v>
      </c>
      <c r="I165" s="15">
        <v>155493779</v>
      </c>
      <c r="J165" s="12"/>
      <c r="K165" s="12" t="s">
        <v>219</v>
      </c>
    </row>
    <row r="166" spans="1:11">
      <c r="A166" s="10" t="s">
        <v>23</v>
      </c>
      <c r="B166" s="11" t="s">
        <v>181</v>
      </c>
      <c r="C166" s="12" t="s">
        <v>182</v>
      </c>
      <c r="D166" s="12" t="s">
        <v>215</v>
      </c>
      <c r="E166" s="12" t="s">
        <v>216</v>
      </c>
      <c r="F166" s="13" t="s">
        <v>217</v>
      </c>
      <c r="G166" s="12" t="s">
        <v>17</v>
      </c>
      <c r="H166" s="14">
        <v>488</v>
      </c>
      <c r="I166" s="15">
        <v>110822027</v>
      </c>
      <c r="J166" s="12"/>
      <c r="K166" s="12" t="s">
        <v>219</v>
      </c>
    </row>
    <row r="167" spans="1:11">
      <c r="A167" s="10" t="s">
        <v>24</v>
      </c>
      <c r="B167" s="11" t="s">
        <v>181</v>
      </c>
      <c r="C167" s="12" t="s">
        <v>182</v>
      </c>
      <c r="D167" s="12" t="s">
        <v>215</v>
      </c>
      <c r="E167" s="12" t="s">
        <v>216</v>
      </c>
      <c r="F167" s="13" t="s">
        <v>217</v>
      </c>
      <c r="G167" s="12" t="s">
        <v>17</v>
      </c>
      <c r="H167" s="14">
        <v>539</v>
      </c>
      <c r="I167" s="15">
        <v>69350548</v>
      </c>
      <c r="J167" s="12"/>
      <c r="K167" s="12" t="s">
        <v>219</v>
      </c>
    </row>
    <row r="168" spans="1:11">
      <c r="A168" s="10" t="s">
        <v>20</v>
      </c>
      <c r="B168" s="11" t="s">
        <v>181</v>
      </c>
      <c r="C168" s="12" t="s">
        <v>182</v>
      </c>
      <c r="D168" s="12" t="s">
        <v>215</v>
      </c>
      <c r="E168" s="12" t="s">
        <v>220</v>
      </c>
      <c r="F168" s="13" t="s">
        <v>221</v>
      </c>
      <c r="G168" s="12" t="s">
        <v>17</v>
      </c>
      <c r="H168" s="14">
        <v>423</v>
      </c>
      <c r="I168" s="15">
        <v>6684963</v>
      </c>
      <c r="J168" s="12" t="s">
        <v>222</v>
      </c>
      <c r="K168" s="12" t="s">
        <v>223</v>
      </c>
    </row>
    <row r="169" spans="1:11">
      <c r="A169" s="10" t="s">
        <v>22</v>
      </c>
      <c r="B169" s="11" t="s">
        <v>181</v>
      </c>
      <c r="C169" s="12" t="s">
        <v>182</v>
      </c>
      <c r="D169" s="12" t="s">
        <v>215</v>
      </c>
      <c r="E169" s="12" t="s">
        <v>220</v>
      </c>
      <c r="F169" s="13" t="s">
        <v>221</v>
      </c>
      <c r="G169" s="12" t="s">
        <v>17</v>
      </c>
      <c r="H169" s="14">
        <v>778</v>
      </c>
      <c r="I169" s="15">
        <v>25617126</v>
      </c>
      <c r="J169" s="12"/>
      <c r="K169" s="12" t="s">
        <v>223</v>
      </c>
    </row>
    <row r="170" spans="1:11">
      <c r="A170" s="10" t="s">
        <v>23</v>
      </c>
      <c r="B170" s="11" t="s">
        <v>181</v>
      </c>
      <c r="C170" s="12" t="s">
        <v>182</v>
      </c>
      <c r="D170" s="12" t="s">
        <v>215</v>
      </c>
      <c r="E170" s="12" t="s">
        <v>220</v>
      </c>
      <c r="F170" s="13" t="s">
        <v>221</v>
      </c>
      <c r="G170" s="12" t="s">
        <v>17</v>
      </c>
      <c r="H170" s="14">
        <v>1058</v>
      </c>
      <c r="I170" s="15">
        <v>36326257</v>
      </c>
      <c r="J170" s="12"/>
      <c r="K170" s="12" t="s">
        <v>223</v>
      </c>
    </row>
    <row r="171" spans="1:11">
      <c r="A171" s="10" t="s">
        <v>24</v>
      </c>
      <c r="B171" s="11" t="s">
        <v>181</v>
      </c>
      <c r="C171" s="12" t="s">
        <v>182</v>
      </c>
      <c r="D171" s="12" t="s">
        <v>215</v>
      </c>
      <c r="E171" s="12" t="s">
        <v>220</v>
      </c>
      <c r="F171" s="13" t="s">
        <v>221</v>
      </c>
      <c r="G171" s="12" t="s">
        <v>17</v>
      </c>
      <c r="H171" s="14">
        <v>792</v>
      </c>
      <c r="I171" s="15">
        <v>27759044</v>
      </c>
      <c r="J171" s="12"/>
      <c r="K171" s="12" t="s">
        <v>223</v>
      </c>
    </row>
    <row r="172" spans="1:11">
      <c r="A172" s="10" t="s">
        <v>11</v>
      </c>
      <c r="B172" s="11" t="s">
        <v>181</v>
      </c>
      <c r="C172" s="12" t="s">
        <v>182</v>
      </c>
      <c r="D172" s="12" t="s">
        <v>224</v>
      </c>
      <c r="E172" s="12" t="s">
        <v>225</v>
      </c>
      <c r="F172" s="13" t="s">
        <v>226</v>
      </c>
      <c r="G172" s="12" t="s">
        <v>28</v>
      </c>
      <c r="H172" s="14">
        <v>10066</v>
      </c>
      <c r="I172" s="15">
        <v>19977177.25</v>
      </c>
      <c r="J172" s="12" t="s">
        <v>227</v>
      </c>
      <c r="K172" s="12" t="s">
        <v>228</v>
      </c>
    </row>
    <row r="173" spans="1:11">
      <c r="A173" s="10" t="s">
        <v>20</v>
      </c>
      <c r="B173" s="11" t="s">
        <v>181</v>
      </c>
      <c r="C173" s="12" t="s">
        <v>182</v>
      </c>
      <c r="D173" s="12" t="s">
        <v>224</v>
      </c>
      <c r="E173" s="12" t="s">
        <v>225</v>
      </c>
      <c r="F173" s="13" t="s">
        <v>226</v>
      </c>
      <c r="G173" s="12" t="s">
        <v>28</v>
      </c>
      <c r="H173" s="14">
        <v>0</v>
      </c>
      <c r="I173" s="15">
        <v>0</v>
      </c>
      <c r="J173" s="12" t="s">
        <v>229</v>
      </c>
      <c r="K173" s="12" t="s">
        <v>228</v>
      </c>
    </row>
    <row r="174" spans="1:11">
      <c r="A174" s="10" t="s">
        <v>22</v>
      </c>
      <c r="B174" s="11" t="s">
        <v>181</v>
      </c>
      <c r="C174" s="12" t="s">
        <v>182</v>
      </c>
      <c r="D174" s="12" t="s">
        <v>224</v>
      </c>
      <c r="E174" s="12" t="s">
        <v>225</v>
      </c>
      <c r="F174" s="13" t="s">
        <v>226</v>
      </c>
      <c r="G174" s="12" t="s">
        <v>28</v>
      </c>
      <c r="H174" s="14">
        <v>9448</v>
      </c>
      <c r="I174" s="15">
        <v>2358808.85</v>
      </c>
      <c r="J174" s="12" t="s">
        <v>230</v>
      </c>
      <c r="K174" s="12" t="s">
        <v>228</v>
      </c>
    </row>
    <row r="175" spans="1:11">
      <c r="A175" s="10" t="s">
        <v>23</v>
      </c>
      <c r="B175" s="11" t="s">
        <v>181</v>
      </c>
      <c r="C175" s="12" t="s">
        <v>182</v>
      </c>
      <c r="D175" s="12" t="s">
        <v>224</v>
      </c>
      <c r="E175" s="12" t="s">
        <v>225</v>
      </c>
      <c r="F175" s="13" t="s">
        <v>226</v>
      </c>
      <c r="G175" s="12" t="s">
        <v>28</v>
      </c>
      <c r="H175" s="14">
        <v>10365</v>
      </c>
      <c r="I175" s="15">
        <v>13261894.84</v>
      </c>
      <c r="J175" s="12" t="s">
        <v>230</v>
      </c>
      <c r="K175" s="12" t="s">
        <v>228</v>
      </c>
    </row>
    <row r="176" spans="1:11">
      <c r="A176" s="10" t="s">
        <v>24</v>
      </c>
      <c r="B176" s="11" t="s">
        <v>181</v>
      </c>
      <c r="C176" s="12" t="s">
        <v>182</v>
      </c>
      <c r="D176" s="12" t="s">
        <v>224</v>
      </c>
      <c r="E176" s="12" t="s">
        <v>225</v>
      </c>
      <c r="F176" s="13" t="s">
        <v>226</v>
      </c>
      <c r="G176" s="12" t="s">
        <v>28</v>
      </c>
      <c r="H176" s="14">
        <v>10905</v>
      </c>
      <c r="I176" s="15">
        <v>14591772.76</v>
      </c>
      <c r="J176" s="12" t="s">
        <v>230</v>
      </c>
      <c r="K176" s="12" t="s">
        <v>228</v>
      </c>
    </row>
    <row r="177" spans="1:11">
      <c r="A177" s="10" t="s">
        <v>11</v>
      </c>
      <c r="B177" s="11" t="s">
        <v>181</v>
      </c>
      <c r="C177" s="12" t="s">
        <v>182</v>
      </c>
      <c r="D177" s="12" t="s">
        <v>231</v>
      </c>
      <c r="E177" s="12" t="s">
        <v>232</v>
      </c>
      <c r="F177" s="13" t="s">
        <v>233</v>
      </c>
      <c r="G177" s="12" t="s">
        <v>28</v>
      </c>
      <c r="H177" s="14">
        <v>366</v>
      </c>
      <c r="I177" s="15">
        <v>4085181</v>
      </c>
      <c r="J177" s="12" t="s">
        <v>234</v>
      </c>
      <c r="K177" s="12" t="s">
        <v>235</v>
      </c>
    </row>
    <row r="178" spans="1:11">
      <c r="A178" s="10" t="s">
        <v>20</v>
      </c>
      <c r="B178" s="11" t="s">
        <v>181</v>
      </c>
      <c r="C178" s="12" t="s">
        <v>182</v>
      </c>
      <c r="D178" s="12" t="s">
        <v>231</v>
      </c>
      <c r="E178" s="12" t="s">
        <v>232</v>
      </c>
      <c r="F178" s="13" t="s">
        <v>233</v>
      </c>
      <c r="G178" s="12" t="s">
        <v>28</v>
      </c>
      <c r="H178" s="14">
        <v>198</v>
      </c>
      <c r="I178" s="15">
        <v>2656162</v>
      </c>
      <c r="J178" s="12" t="s">
        <v>234</v>
      </c>
      <c r="K178" s="12" t="s">
        <v>235</v>
      </c>
    </row>
    <row r="179" spans="1:11">
      <c r="A179" s="10" t="s">
        <v>22</v>
      </c>
      <c r="B179" s="11" t="s">
        <v>181</v>
      </c>
      <c r="C179" s="12" t="s">
        <v>182</v>
      </c>
      <c r="D179" s="12" t="s">
        <v>231</v>
      </c>
      <c r="E179" s="12" t="s">
        <v>232</v>
      </c>
      <c r="F179" s="13" t="s">
        <v>233</v>
      </c>
      <c r="G179" s="12" t="s">
        <v>28</v>
      </c>
      <c r="H179" s="14">
        <v>143</v>
      </c>
      <c r="I179" s="15">
        <v>2027185</v>
      </c>
      <c r="J179" s="12" t="s">
        <v>234</v>
      </c>
      <c r="K179" s="12" t="s">
        <v>235</v>
      </c>
    </row>
    <row r="180" spans="1:11">
      <c r="A180" s="10" t="s">
        <v>23</v>
      </c>
      <c r="B180" s="11" t="s">
        <v>181</v>
      </c>
      <c r="C180" s="12" t="s">
        <v>182</v>
      </c>
      <c r="D180" s="12" t="s">
        <v>231</v>
      </c>
      <c r="E180" s="12" t="s">
        <v>232</v>
      </c>
      <c r="F180" s="13" t="s">
        <v>233</v>
      </c>
      <c r="G180" s="12" t="s">
        <v>28</v>
      </c>
      <c r="H180" s="14">
        <v>180</v>
      </c>
      <c r="I180" s="15">
        <v>2990164</v>
      </c>
      <c r="J180" s="12" t="s">
        <v>234</v>
      </c>
      <c r="K180" s="12" t="s">
        <v>235</v>
      </c>
    </row>
    <row r="181" spans="1:11">
      <c r="A181" s="10" t="s">
        <v>24</v>
      </c>
      <c r="B181" s="11" t="s">
        <v>181</v>
      </c>
      <c r="C181" s="12" t="s">
        <v>182</v>
      </c>
      <c r="D181" s="12" t="s">
        <v>231</v>
      </c>
      <c r="E181" s="12" t="s">
        <v>232</v>
      </c>
      <c r="F181" s="13" t="s">
        <v>233</v>
      </c>
      <c r="G181" s="12" t="s">
        <v>28</v>
      </c>
      <c r="H181" s="14">
        <v>0</v>
      </c>
      <c r="I181" s="15">
        <v>0</v>
      </c>
      <c r="J181" s="12" t="s">
        <v>236</v>
      </c>
      <c r="K181" s="12" t="s">
        <v>235</v>
      </c>
    </row>
    <row r="182" spans="1:11">
      <c r="A182" s="10" t="s">
        <v>11</v>
      </c>
      <c r="B182" s="11" t="s">
        <v>181</v>
      </c>
      <c r="C182" s="12" t="s">
        <v>182</v>
      </c>
      <c r="D182" s="12" t="s">
        <v>231</v>
      </c>
      <c r="E182" s="12" t="s">
        <v>237</v>
      </c>
      <c r="F182" s="13" t="s">
        <v>238</v>
      </c>
      <c r="G182" s="12" t="s">
        <v>28</v>
      </c>
      <c r="H182" s="14">
        <v>448</v>
      </c>
      <c r="I182" s="15">
        <v>4617434</v>
      </c>
      <c r="J182" s="12" t="s">
        <v>234</v>
      </c>
      <c r="K182" s="12" t="s">
        <v>239</v>
      </c>
    </row>
    <row r="183" spans="1:11">
      <c r="A183" s="10" t="s">
        <v>20</v>
      </c>
      <c r="B183" s="11" t="s">
        <v>181</v>
      </c>
      <c r="C183" s="12" t="s">
        <v>182</v>
      </c>
      <c r="D183" s="12" t="s">
        <v>231</v>
      </c>
      <c r="E183" s="12" t="s">
        <v>237</v>
      </c>
      <c r="F183" s="13" t="s">
        <v>238</v>
      </c>
      <c r="G183" s="12" t="s">
        <v>28</v>
      </c>
      <c r="H183" s="14">
        <v>202</v>
      </c>
      <c r="I183" s="15">
        <v>991884</v>
      </c>
      <c r="J183" s="12" t="s">
        <v>234</v>
      </c>
      <c r="K183" s="12" t="s">
        <v>239</v>
      </c>
    </row>
    <row r="184" spans="1:11">
      <c r="A184" s="10" t="s">
        <v>22</v>
      </c>
      <c r="B184" s="11" t="s">
        <v>181</v>
      </c>
      <c r="C184" s="12" t="s">
        <v>182</v>
      </c>
      <c r="D184" s="12" t="s">
        <v>231</v>
      </c>
      <c r="E184" s="12" t="s">
        <v>237</v>
      </c>
      <c r="F184" s="13" t="s">
        <v>238</v>
      </c>
      <c r="G184" s="12" t="s">
        <v>28</v>
      </c>
      <c r="H184" s="14">
        <v>153</v>
      </c>
      <c r="I184" s="15">
        <v>1017649</v>
      </c>
      <c r="J184" s="12" t="s">
        <v>234</v>
      </c>
      <c r="K184" s="12" t="s">
        <v>239</v>
      </c>
    </row>
    <row r="185" spans="1:11">
      <c r="A185" s="10" t="s">
        <v>23</v>
      </c>
      <c r="B185" s="11" t="s">
        <v>181</v>
      </c>
      <c r="C185" s="12" t="s">
        <v>182</v>
      </c>
      <c r="D185" s="12" t="s">
        <v>231</v>
      </c>
      <c r="E185" s="12" t="s">
        <v>237</v>
      </c>
      <c r="F185" s="13" t="s">
        <v>238</v>
      </c>
      <c r="G185" s="12" t="s">
        <v>28</v>
      </c>
      <c r="H185" s="14">
        <v>218</v>
      </c>
      <c r="I185" s="15">
        <v>1902161</v>
      </c>
      <c r="J185" s="12" t="s">
        <v>234</v>
      </c>
      <c r="K185" s="12" t="s">
        <v>239</v>
      </c>
    </row>
    <row r="186" spans="1:11">
      <c r="A186" s="10" t="s">
        <v>24</v>
      </c>
      <c r="B186" s="11" t="s">
        <v>181</v>
      </c>
      <c r="C186" s="12" t="s">
        <v>182</v>
      </c>
      <c r="D186" s="12" t="s">
        <v>231</v>
      </c>
      <c r="E186" s="12" t="s">
        <v>237</v>
      </c>
      <c r="F186" s="13" t="s">
        <v>238</v>
      </c>
      <c r="G186" s="12" t="s">
        <v>28</v>
      </c>
      <c r="H186" s="14">
        <v>0</v>
      </c>
      <c r="I186" s="15">
        <v>0</v>
      </c>
      <c r="J186" s="12" t="s">
        <v>240</v>
      </c>
      <c r="K186" s="12" t="s">
        <v>239</v>
      </c>
    </row>
    <row r="187" spans="1:11">
      <c r="A187" s="10" t="s">
        <v>11</v>
      </c>
      <c r="B187" s="11" t="s">
        <v>181</v>
      </c>
      <c r="C187" s="12" t="s">
        <v>182</v>
      </c>
      <c r="D187" s="12" t="s">
        <v>231</v>
      </c>
      <c r="E187" s="12" t="s">
        <v>241</v>
      </c>
      <c r="F187" s="13" t="s">
        <v>242</v>
      </c>
      <c r="G187" s="12" t="s">
        <v>28</v>
      </c>
      <c r="H187" s="14">
        <v>327</v>
      </c>
      <c r="I187" s="15">
        <v>763168</v>
      </c>
      <c r="J187" s="12" t="s">
        <v>243</v>
      </c>
      <c r="K187" s="12" t="s">
        <v>244</v>
      </c>
    </row>
    <row r="188" spans="1:11">
      <c r="A188" s="10" t="s">
        <v>20</v>
      </c>
      <c r="B188" s="11" t="s">
        <v>181</v>
      </c>
      <c r="C188" s="12" t="s">
        <v>182</v>
      </c>
      <c r="D188" s="12" t="s">
        <v>231</v>
      </c>
      <c r="E188" s="12" t="s">
        <v>241</v>
      </c>
      <c r="F188" s="13" t="s">
        <v>242</v>
      </c>
      <c r="G188" s="12" t="s">
        <v>28</v>
      </c>
      <c r="H188" s="14">
        <v>324</v>
      </c>
      <c r="I188" s="15">
        <v>523295</v>
      </c>
      <c r="J188" s="12" t="s">
        <v>243</v>
      </c>
      <c r="K188" s="12" t="s">
        <v>244</v>
      </c>
    </row>
    <row r="189" spans="1:11">
      <c r="A189" s="10" t="s">
        <v>22</v>
      </c>
      <c r="B189" s="11" t="s">
        <v>181</v>
      </c>
      <c r="C189" s="12" t="s">
        <v>182</v>
      </c>
      <c r="D189" s="12" t="s">
        <v>231</v>
      </c>
      <c r="E189" s="12" t="s">
        <v>241</v>
      </c>
      <c r="F189" s="13" t="s">
        <v>242</v>
      </c>
      <c r="G189" s="12" t="s">
        <v>28</v>
      </c>
      <c r="H189" s="14">
        <v>454</v>
      </c>
      <c r="I189" s="15">
        <v>346112</v>
      </c>
      <c r="J189" s="12" t="s">
        <v>243</v>
      </c>
      <c r="K189" s="12" t="s">
        <v>244</v>
      </c>
    </row>
    <row r="190" spans="1:11">
      <c r="A190" s="10" t="s">
        <v>23</v>
      </c>
      <c r="B190" s="11" t="s">
        <v>181</v>
      </c>
      <c r="C190" s="12" t="s">
        <v>182</v>
      </c>
      <c r="D190" s="12" t="s">
        <v>231</v>
      </c>
      <c r="E190" s="12" t="s">
        <v>241</v>
      </c>
      <c r="F190" s="13" t="s">
        <v>242</v>
      </c>
      <c r="G190" s="12" t="s">
        <v>28</v>
      </c>
      <c r="H190" s="14">
        <v>481</v>
      </c>
      <c r="I190" s="15">
        <v>399282</v>
      </c>
      <c r="J190" s="12" t="s">
        <v>243</v>
      </c>
      <c r="K190" s="12" t="s">
        <v>244</v>
      </c>
    </row>
    <row r="191" spans="1:11">
      <c r="A191" s="10" t="s">
        <v>24</v>
      </c>
      <c r="B191" s="11" t="s">
        <v>181</v>
      </c>
      <c r="C191" s="12" t="s">
        <v>182</v>
      </c>
      <c r="D191" s="12" t="s">
        <v>231</v>
      </c>
      <c r="E191" s="12" t="s">
        <v>241</v>
      </c>
      <c r="F191" s="13" t="s">
        <v>242</v>
      </c>
      <c r="G191" s="12" t="s">
        <v>28</v>
      </c>
      <c r="H191" s="14">
        <v>0</v>
      </c>
      <c r="I191" s="15">
        <v>0</v>
      </c>
      <c r="J191" s="12" t="s">
        <v>240</v>
      </c>
      <c r="K191" s="12" t="s">
        <v>244</v>
      </c>
    </row>
    <row r="192" spans="1:11">
      <c r="A192" s="10" t="s">
        <v>11</v>
      </c>
      <c r="B192" s="11" t="s">
        <v>181</v>
      </c>
      <c r="C192" s="12" t="s">
        <v>182</v>
      </c>
      <c r="D192" s="12" t="s">
        <v>245</v>
      </c>
      <c r="E192" s="12" t="s">
        <v>246</v>
      </c>
      <c r="F192" s="13" t="s">
        <v>247</v>
      </c>
      <c r="G192" s="12" t="s">
        <v>28</v>
      </c>
      <c r="H192" s="14">
        <v>1213</v>
      </c>
      <c r="I192" s="15">
        <v>1174413</v>
      </c>
      <c r="J192" s="12"/>
      <c r="K192" s="12" t="s">
        <v>248</v>
      </c>
    </row>
    <row r="193" spans="1:11">
      <c r="A193" s="10" t="s">
        <v>20</v>
      </c>
      <c r="B193" s="11" t="s">
        <v>181</v>
      </c>
      <c r="C193" s="12" t="s">
        <v>182</v>
      </c>
      <c r="D193" s="12" t="s">
        <v>245</v>
      </c>
      <c r="E193" s="12" t="s">
        <v>246</v>
      </c>
      <c r="F193" s="13" t="s">
        <v>247</v>
      </c>
      <c r="G193" s="12" t="s">
        <v>28</v>
      </c>
      <c r="H193" s="14">
        <v>974</v>
      </c>
      <c r="I193" s="15">
        <v>2324868.15</v>
      </c>
      <c r="J193" s="12"/>
      <c r="K193" s="12" t="s">
        <v>248</v>
      </c>
    </row>
    <row r="194" spans="1:11">
      <c r="A194" s="10" t="s">
        <v>22</v>
      </c>
      <c r="B194" s="11" t="s">
        <v>181</v>
      </c>
      <c r="C194" s="12" t="s">
        <v>182</v>
      </c>
      <c r="D194" s="12" t="s">
        <v>245</v>
      </c>
      <c r="E194" s="12" t="s">
        <v>246</v>
      </c>
      <c r="F194" s="13" t="s">
        <v>247</v>
      </c>
      <c r="G194" s="12" t="s">
        <v>28</v>
      </c>
      <c r="H194" s="14">
        <v>1481</v>
      </c>
      <c r="I194" s="15">
        <v>2473724</v>
      </c>
      <c r="J194" s="12"/>
      <c r="K194" s="12" t="s">
        <v>248</v>
      </c>
    </row>
    <row r="195" spans="1:11">
      <c r="A195" s="10" t="s">
        <v>23</v>
      </c>
      <c r="B195" s="11" t="s">
        <v>181</v>
      </c>
      <c r="C195" s="12" t="s">
        <v>182</v>
      </c>
      <c r="D195" s="12" t="s">
        <v>245</v>
      </c>
      <c r="E195" s="12" t="s">
        <v>246</v>
      </c>
      <c r="F195" s="13" t="s">
        <v>247</v>
      </c>
      <c r="G195" s="12" t="s">
        <v>28</v>
      </c>
      <c r="H195" s="14">
        <v>2265</v>
      </c>
      <c r="I195" s="15">
        <v>2834206</v>
      </c>
      <c r="J195" s="12"/>
      <c r="K195" s="12" t="s">
        <v>248</v>
      </c>
    </row>
    <row r="196" spans="1:11">
      <c r="A196" s="10" t="s">
        <v>24</v>
      </c>
      <c r="B196" s="11" t="s">
        <v>181</v>
      </c>
      <c r="C196" s="12" t="s">
        <v>182</v>
      </c>
      <c r="D196" s="12" t="s">
        <v>245</v>
      </c>
      <c r="E196" s="12" t="s">
        <v>246</v>
      </c>
      <c r="F196" s="13" t="s">
        <v>247</v>
      </c>
      <c r="G196" s="12" t="s">
        <v>28</v>
      </c>
      <c r="H196" s="14">
        <v>1414</v>
      </c>
      <c r="I196" s="15">
        <v>2649273</v>
      </c>
      <c r="J196" s="12"/>
      <c r="K196" s="12" t="s">
        <v>248</v>
      </c>
    </row>
    <row r="197" spans="1:11">
      <c r="A197" s="10" t="s">
        <v>11</v>
      </c>
      <c r="B197" s="11" t="s">
        <v>181</v>
      </c>
      <c r="C197" s="12" t="s">
        <v>182</v>
      </c>
      <c r="D197" s="12" t="s">
        <v>245</v>
      </c>
      <c r="E197" s="12" t="s">
        <v>249</v>
      </c>
      <c r="F197" s="13" t="s">
        <v>250</v>
      </c>
      <c r="G197" s="12" t="s">
        <v>28</v>
      </c>
      <c r="H197" s="14">
        <v>277</v>
      </c>
      <c r="I197" s="15">
        <v>97304</v>
      </c>
      <c r="J197" s="12"/>
      <c r="K197" s="12" t="s">
        <v>251</v>
      </c>
    </row>
    <row r="198" spans="1:11">
      <c r="A198" s="10" t="s">
        <v>20</v>
      </c>
      <c r="B198" s="11" t="s">
        <v>181</v>
      </c>
      <c r="C198" s="12" t="s">
        <v>182</v>
      </c>
      <c r="D198" s="12" t="s">
        <v>245</v>
      </c>
      <c r="E198" s="12" t="s">
        <v>249</v>
      </c>
      <c r="F198" s="13" t="s">
        <v>250</v>
      </c>
      <c r="G198" s="12" t="s">
        <v>28</v>
      </c>
      <c r="H198" s="14">
        <v>835</v>
      </c>
      <c r="I198" s="15">
        <v>994887.56</v>
      </c>
      <c r="J198" s="12"/>
      <c r="K198" s="12" t="s">
        <v>251</v>
      </c>
    </row>
    <row r="199" spans="1:11">
      <c r="A199" s="10" t="s">
        <v>22</v>
      </c>
      <c r="B199" s="11" t="s">
        <v>181</v>
      </c>
      <c r="C199" s="12" t="s">
        <v>182</v>
      </c>
      <c r="D199" s="12" t="s">
        <v>245</v>
      </c>
      <c r="E199" s="12" t="s">
        <v>249</v>
      </c>
      <c r="F199" s="13" t="s">
        <v>250</v>
      </c>
      <c r="G199" s="12" t="s">
        <v>28</v>
      </c>
      <c r="H199" s="14">
        <v>346</v>
      </c>
      <c r="I199" s="15">
        <v>1097915</v>
      </c>
      <c r="J199" s="12"/>
      <c r="K199" s="12" t="s">
        <v>251</v>
      </c>
    </row>
    <row r="200" spans="1:11">
      <c r="A200" s="10" t="s">
        <v>23</v>
      </c>
      <c r="B200" s="11" t="s">
        <v>181</v>
      </c>
      <c r="C200" s="12" t="s">
        <v>182</v>
      </c>
      <c r="D200" s="12" t="s">
        <v>245</v>
      </c>
      <c r="E200" s="12" t="s">
        <v>249</v>
      </c>
      <c r="F200" s="13" t="s">
        <v>250</v>
      </c>
      <c r="G200" s="12" t="s">
        <v>28</v>
      </c>
      <c r="H200" s="14">
        <v>356</v>
      </c>
      <c r="I200" s="15">
        <v>478828</v>
      </c>
      <c r="J200" s="12"/>
      <c r="K200" s="12" t="s">
        <v>251</v>
      </c>
    </row>
    <row r="201" spans="1:11">
      <c r="A201" s="10" t="s">
        <v>24</v>
      </c>
      <c r="B201" s="11" t="s">
        <v>181</v>
      </c>
      <c r="C201" s="12" t="s">
        <v>182</v>
      </c>
      <c r="D201" s="12" t="s">
        <v>245</v>
      </c>
      <c r="E201" s="12" t="s">
        <v>249</v>
      </c>
      <c r="F201" s="13" t="s">
        <v>250</v>
      </c>
      <c r="G201" s="12" t="s">
        <v>28</v>
      </c>
      <c r="H201" s="14">
        <v>391</v>
      </c>
      <c r="I201" s="15">
        <v>563687</v>
      </c>
      <c r="J201" s="12"/>
      <c r="K201" s="12" t="s">
        <v>251</v>
      </c>
    </row>
    <row r="202" spans="1:11">
      <c r="A202" s="10" t="s">
        <v>20</v>
      </c>
      <c r="B202" s="11" t="s">
        <v>181</v>
      </c>
      <c r="C202" s="12" t="s">
        <v>182</v>
      </c>
      <c r="D202" s="12" t="s">
        <v>252</v>
      </c>
      <c r="E202" s="12" t="s">
        <v>253</v>
      </c>
      <c r="F202" s="13" t="s">
        <v>254</v>
      </c>
      <c r="G202" s="12" t="s">
        <v>17</v>
      </c>
      <c r="H202" s="14">
        <v>15</v>
      </c>
      <c r="I202" s="15">
        <v>23323</v>
      </c>
      <c r="J202" s="12"/>
      <c r="K202" s="12" t="s">
        <v>255</v>
      </c>
    </row>
    <row r="203" spans="1:11">
      <c r="A203" s="10" t="s">
        <v>22</v>
      </c>
      <c r="B203" s="11" t="s">
        <v>181</v>
      </c>
      <c r="C203" s="12" t="s">
        <v>182</v>
      </c>
      <c r="D203" s="12" t="s">
        <v>252</v>
      </c>
      <c r="E203" s="12" t="s">
        <v>253</v>
      </c>
      <c r="F203" s="13" t="s">
        <v>256</v>
      </c>
      <c r="G203" s="12" t="s">
        <v>17</v>
      </c>
      <c r="H203" s="14">
        <v>271</v>
      </c>
      <c r="I203" s="15">
        <v>346870.77</v>
      </c>
      <c r="J203" s="12"/>
      <c r="K203" s="12" t="s">
        <v>255</v>
      </c>
    </row>
    <row r="204" spans="1:11">
      <c r="A204" s="10" t="s">
        <v>23</v>
      </c>
      <c r="B204" s="11" t="s">
        <v>181</v>
      </c>
      <c r="C204" s="12" t="s">
        <v>182</v>
      </c>
      <c r="D204" s="12" t="s">
        <v>252</v>
      </c>
      <c r="E204" s="12" t="s">
        <v>253</v>
      </c>
      <c r="F204" s="13" t="s">
        <v>256</v>
      </c>
      <c r="G204" s="12" t="s">
        <v>17</v>
      </c>
      <c r="H204" s="14">
        <v>225</v>
      </c>
      <c r="I204" s="15">
        <v>257560</v>
      </c>
      <c r="J204" s="12"/>
      <c r="K204" s="12" t="s">
        <v>255</v>
      </c>
    </row>
    <row r="205" spans="1:11">
      <c r="A205" s="10" t="s">
        <v>24</v>
      </c>
      <c r="B205" s="11" t="s">
        <v>181</v>
      </c>
      <c r="C205" s="12" t="s">
        <v>182</v>
      </c>
      <c r="D205" s="12" t="s">
        <v>252</v>
      </c>
      <c r="E205" s="12" t="s">
        <v>253</v>
      </c>
      <c r="F205" s="13" t="s">
        <v>256</v>
      </c>
      <c r="G205" s="12" t="s">
        <v>17</v>
      </c>
      <c r="H205" s="14">
        <v>51</v>
      </c>
      <c r="I205" s="15">
        <v>106511</v>
      </c>
      <c r="J205" s="12"/>
      <c r="K205" s="12" t="s">
        <v>255</v>
      </c>
    </row>
    <row r="206" spans="1:11">
      <c r="A206" s="10" t="s">
        <v>20</v>
      </c>
      <c r="B206" s="11" t="s">
        <v>181</v>
      </c>
      <c r="C206" s="12" t="s">
        <v>182</v>
      </c>
      <c r="D206" s="12" t="s">
        <v>252</v>
      </c>
      <c r="E206" s="12" t="s">
        <v>257</v>
      </c>
      <c r="F206" s="13" t="s">
        <v>258</v>
      </c>
      <c r="G206" s="12" t="s">
        <v>17</v>
      </c>
      <c r="H206" s="14">
        <v>1497</v>
      </c>
      <c r="I206" s="15">
        <v>2271840.29</v>
      </c>
      <c r="J206" s="12"/>
      <c r="K206" s="12" t="s">
        <v>255</v>
      </c>
    </row>
    <row r="207" spans="1:11">
      <c r="A207" s="10" t="s">
        <v>22</v>
      </c>
      <c r="B207" s="11" t="s">
        <v>181</v>
      </c>
      <c r="C207" s="12" t="s">
        <v>182</v>
      </c>
      <c r="D207" s="12" t="s">
        <v>252</v>
      </c>
      <c r="E207" s="12" t="s">
        <v>257</v>
      </c>
      <c r="F207" s="13" t="s">
        <v>258</v>
      </c>
      <c r="G207" s="12" t="s">
        <v>17</v>
      </c>
      <c r="H207" s="14">
        <v>1764</v>
      </c>
      <c r="I207" s="15">
        <v>2557719.8199999998</v>
      </c>
      <c r="J207" s="12"/>
      <c r="K207" s="12" t="s">
        <v>255</v>
      </c>
    </row>
    <row r="208" spans="1:11">
      <c r="A208" s="10" t="s">
        <v>23</v>
      </c>
      <c r="B208" s="11" t="s">
        <v>181</v>
      </c>
      <c r="C208" s="12" t="s">
        <v>182</v>
      </c>
      <c r="D208" s="12" t="s">
        <v>252</v>
      </c>
      <c r="E208" s="12" t="s">
        <v>257</v>
      </c>
      <c r="F208" s="13" t="s">
        <v>258</v>
      </c>
      <c r="G208" s="12" t="s">
        <v>17</v>
      </c>
      <c r="H208" s="14">
        <v>1727</v>
      </c>
      <c r="I208" s="15">
        <v>2366433.7200000002</v>
      </c>
      <c r="J208" s="12"/>
      <c r="K208" s="12" t="s">
        <v>255</v>
      </c>
    </row>
    <row r="209" spans="1:11">
      <c r="A209" s="10" t="s">
        <v>24</v>
      </c>
      <c r="B209" s="11" t="s">
        <v>181</v>
      </c>
      <c r="C209" s="12" t="s">
        <v>182</v>
      </c>
      <c r="D209" s="12" t="s">
        <v>252</v>
      </c>
      <c r="E209" s="12" t="s">
        <v>257</v>
      </c>
      <c r="F209" s="13" t="s">
        <v>258</v>
      </c>
      <c r="G209" s="12" t="s">
        <v>17</v>
      </c>
      <c r="H209" s="14">
        <v>1744</v>
      </c>
      <c r="I209" s="15">
        <v>2655970.9300000002</v>
      </c>
      <c r="J209" s="12"/>
      <c r="K209" s="12" t="s">
        <v>255</v>
      </c>
    </row>
    <row r="210" spans="1:11">
      <c r="A210" s="10" t="s">
        <v>23</v>
      </c>
      <c r="B210" s="11" t="s">
        <v>181</v>
      </c>
      <c r="C210" s="12" t="s">
        <v>182</v>
      </c>
      <c r="D210" s="12" t="s">
        <v>252</v>
      </c>
      <c r="E210" s="12" t="s">
        <v>259</v>
      </c>
      <c r="F210" s="13" t="s">
        <v>260</v>
      </c>
      <c r="G210" s="12" t="s">
        <v>17</v>
      </c>
      <c r="H210" s="14">
        <v>150</v>
      </c>
      <c r="I210" s="15">
        <v>855000</v>
      </c>
      <c r="J210" s="12" t="s">
        <v>261</v>
      </c>
      <c r="K210" s="12" t="s">
        <v>255</v>
      </c>
    </row>
    <row r="211" spans="1:11">
      <c r="A211" s="10" t="s">
        <v>22</v>
      </c>
      <c r="B211" s="11" t="s">
        <v>181</v>
      </c>
      <c r="C211" s="12" t="s">
        <v>182</v>
      </c>
      <c r="D211" s="12" t="s">
        <v>252</v>
      </c>
      <c r="E211" s="12" t="s">
        <v>262</v>
      </c>
      <c r="F211" s="13" t="s">
        <v>260</v>
      </c>
      <c r="G211" s="12" t="s">
        <v>17</v>
      </c>
      <c r="H211" s="14">
        <v>200</v>
      </c>
      <c r="I211" s="15">
        <v>1600000</v>
      </c>
      <c r="J211" s="12" t="s">
        <v>261</v>
      </c>
      <c r="K211" s="12" t="s">
        <v>263</v>
      </c>
    </row>
    <row r="212" spans="1:11">
      <c r="A212" s="10" t="s">
        <v>23</v>
      </c>
      <c r="B212" s="11" t="s">
        <v>181</v>
      </c>
      <c r="C212" s="12" t="s">
        <v>182</v>
      </c>
      <c r="D212" s="12" t="s">
        <v>252</v>
      </c>
      <c r="E212" s="12" t="s">
        <v>262</v>
      </c>
      <c r="F212" s="13" t="s">
        <v>260</v>
      </c>
      <c r="G212" s="12" t="s">
        <v>17</v>
      </c>
      <c r="H212" s="14">
        <v>200</v>
      </c>
      <c r="I212" s="15">
        <v>2363756</v>
      </c>
      <c r="J212" s="12" t="s">
        <v>261</v>
      </c>
      <c r="K212" s="12" t="s">
        <v>263</v>
      </c>
    </row>
    <row r="213" spans="1:11">
      <c r="A213" s="10" t="s">
        <v>24</v>
      </c>
      <c r="B213" s="11" t="s">
        <v>181</v>
      </c>
      <c r="C213" s="12" t="s">
        <v>182</v>
      </c>
      <c r="D213" s="12" t="s">
        <v>98</v>
      </c>
      <c r="E213" s="12" t="s">
        <v>98</v>
      </c>
      <c r="F213" s="13" t="s">
        <v>98</v>
      </c>
      <c r="G213" s="12" t="s">
        <v>98</v>
      </c>
      <c r="H213" s="14">
        <v>0</v>
      </c>
      <c r="I213" s="15">
        <v>0</v>
      </c>
      <c r="J213" s="12" t="s">
        <v>264</v>
      </c>
      <c r="K213" s="12" t="s">
        <v>98</v>
      </c>
    </row>
    <row r="214" spans="1:11">
      <c r="A214" s="10" t="s">
        <v>22</v>
      </c>
      <c r="B214" s="11" t="s">
        <v>181</v>
      </c>
      <c r="C214" s="12" t="s">
        <v>182</v>
      </c>
      <c r="D214" s="12" t="s">
        <v>252</v>
      </c>
      <c r="E214" s="12" t="s">
        <v>265</v>
      </c>
      <c r="F214" s="13" t="s">
        <v>260</v>
      </c>
      <c r="G214" s="12" t="s">
        <v>17</v>
      </c>
      <c r="H214" s="14">
        <v>1</v>
      </c>
      <c r="I214" s="15">
        <v>12440</v>
      </c>
      <c r="J214" s="12"/>
      <c r="K214" s="12" t="s">
        <v>255</v>
      </c>
    </row>
    <row r="215" spans="1:11">
      <c r="A215" s="10" t="s">
        <v>22</v>
      </c>
      <c r="B215" s="11" t="s">
        <v>181</v>
      </c>
      <c r="C215" s="12" t="s">
        <v>182</v>
      </c>
      <c r="D215" s="12" t="s">
        <v>252</v>
      </c>
      <c r="E215" s="12" t="s">
        <v>266</v>
      </c>
      <c r="F215" s="13" t="s">
        <v>267</v>
      </c>
      <c r="G215" s="12" t="s">
        <v>17</v>
      </c>
      <c r="H215" s="14">
        <v>2</v>
      </c>
      <c r="I215" s="15">
        <v>5582.01</v>
      </c>
      <c r="J215" s="12"/>
      <c r="K215" s="12" t="s">
        <v>255</v>
      </c>
    </row>
    <row r="216" spans="1:11">
      <c r="A216" s="10" t="s">
        <v>23</v>
      </c>
      <c r="B216" s="11" t="s">
        <v>181</v>
      </c>
      <c r="C216" s="12" t="s">
        <v>182</v>
      </c>
      <c r="D216" s="12" t="s">
        <v>252</v>
      </c>
      <c r="E216" s="12" t="s">
        <v>268</v>
      </c>
      <c r="F216" s="13" t="s">
        <v>267</v>
      </c>
      <c r="G216" s="12" t="s">
        <v>17</v>
      </c>
      <c r="H216" s="14">
        <v>1</v>
      </c>
      <c r="I216" s="15">
        <v>3600</v>
      </c>
      <c r="J216" s="12"/>
      <c r="K216" s="12" t="s">
        <v>255</v>
      </c>
    </row>
    <row r="217" spans="1:11">
      <c r="A217" s="10" t="s">
        <v>23</v>
      </c>
      <c r="B217" s="11" t="s">
        <v>181</v>
      </c>
      <c r="C217" s="12" t="s">
        <v>182</v>
      </c>
      <c r="D217" s="12" t="s">
        <v>252</v>
      </c>
      <c r="E217" s="12" t="s">
        <v>265</v>
      </c>
      <c r="F217" s="13" t="s">
        <v>260</v>
      </c>
      <c r="G217" s="12" t="s">
        <v>17</v>
      </c>
      <c r="H217" s="14">
        <v>4</v>
      </c>
      <c r="I217" s="15">
        <v>43200</v>
      </c>
      <c r="J217" s="12"/>
      <c r="K217" s="12" t="s">
        <v>255</v>
      </c>
    </row>
    <row r="218" spans="1:11">
      <c r="A218" s="10" t="s">
        <v>24</v>
      </c>
      <c r="B218" s="11" t="s">
        <v>181</v>
      </c>
      <c r="C218" s="12" t="s">
        <v>182</v>
      </c>
      <c r="D218" s="12" t="s">
        <v>252</v>
      </c>
      <c r="E218" s="12" t="s">
        <v>265</v>
      </c>
      <c r="F218" s="13" t="s">
        <v>260</v>
      </c>
      <c r="G218" s="12" t="s">
        <v>17</v>
      </c>
      <c r="H218" s="14">
        <v>3</v>
      </c>
      <c r="I218" s="15">
        <v>30900</v>
      </c>
      <c r="J218" s="12"/>
      <c r="K218" s="12" t="s">
        <v>255</v>
      </c>
    </row>
    <row r="219" spans="1:11">
      <c r="A219" s="10" t="s">
        <v>11</v>
      </c>
      <c r="B219" s="11" t="s">
        <v>181</v>
      </c>
      <c r="C219" s="12" t="s">
        <v>182</v>
      </c>
      <c r="D219" s="12" t="s">
        <v>269</v>
      </c>
      <c r="E219" s="12" t="s">
        <v>270</v>
      </c>
      <c r="F219" s="13" t="s">
        <v>271</v>
      </c>
      <c r="G219" s="12" t="s">
        <v>28</v>
      </c>
      <c r="H219" s="14">
        <v>79000</v>
      </c>
      <c r="I219" s="15">
        <v>111116559</v>
      </c>
      <c r="J219" s="12"/>
      <c r="K219" s="12" t="s">
        <v>272</v>
      </c>
    </row>
    <row r="220" spans="1:11">
      <c r="A220" s="10" t="s">
        <v>20</v>
      </c>
      <c r="B220" s="11" t="s">
        <v>181</v>
      </c>
      <c r="C220" s="12" t="s">
        <v>182</v>
      </c>
      <c r="D220" s="12" t="s">
        <v>269</v>
      </c>
      <c r="E220" s="12" t="s">
        <v>270</v>
      </c>
      <c r="F220" s="13" t="s">
        <v>271</v>
      </c>
      <c r="G220" s="12" t="s">
        <v>28</v>
      </c>
      <c r="H220" s="14">
        <v>3950</v>
      </c>
      <c r="I220" s="15">
        <v>3111963</v>
      </c>
      <c r="J220" s="12"/>
      <c r="K220" s="12" t="s">
        <v>272</v>
      </c>
    </row>
    <row r="221" spans="1:11">
      <c r="A221" s="10" t="s">
        <v>22</v>
      </c>
      <c r="B221" s="11" t="s">
        <v>181</v>
      </c>
      <c r="C221" s="12" t="s">
        <v>182</v>
      </c>
      <c r="D221" s="12" t="s">
        <v>269</v>
      </c>
      <c r="E221" s="12" t="s">
        <v>270</v>
      </c>
      <c r="F221" s="13" t="s">
        <v>271</v>
      </c>
      <c r="G221" s="12" t="s">
        <v>28</v>
      </c>
      <c r="H221" s="14">
        <v>71000</v>
      </c>
      <c r="I221" s="15">
        <v>106092057</v>
      </c>
      <c r="J221" s="12"/>
      <c r="K221" s="12" t="s">
        <v>272</v>
      </c>
    </row>
    <row r="222" spans="1:11">
      <c r="A222" s="10" t="s">
        <v>23</v>
      </c>
      <c r="B222" s="11" t="s">
        <v>181</v>
      </c>
      <c r="C222" s="12" t="s">
        <v>182</v>
      </c>
      <c r="D222" s="12" t="s">
        <v>269</v>
      </c>
      <c r="E222" s="12" t="s">
        <v>270</v>
      </c>
      <c r="F222" s="13" t="s">
        <v>271</v>
      </c>
      <c r="G222" s="12" t="s">
        <v>28</v>
      </c>
      <c r="H222" s="14">
        <v>74000</v>
      </c>
      <c r="I222" s="15">
        <v>236260941</v>
      </c>
      <c r="J222" s="12"/>
      <c r="K222" s="12" t="s">
        <v>272</v>
      </c>
    </row>
    <row r="223" spans="1:11">
      <c r="A223" s="10" t="s">
        <v>24</v>
      </c>
      <c r="B223" s="11" t="s">
        <v>181</v>
      </c>
      <c r="C223" s="12" t="s">
        <v>182</v>
      </c>
      <c r="D223" s="12" t="s">
        <v>269</v>
      </c>
      <c r="E223" s="12" t="s">
        <v>270</v>
      </c>
      <c r="F223" s="13" t="s">
        <v>271</v>
      </c>
      <c r="G223" s="12" t="s">
        <v>28</v>
      </c>
      <c r="H223" s="14">
        <v>75354</v>
      </c>
      <c r="I223" s="15">
        <v>157861175.02000001</v>
      </c>
      <c r="J223" s="12"/>
      <c r="K223" s="12" t="s">
        <v>272</v>
      </c>
    </row>
    <row r="224" spans="1:11">
      <c r="A224" s="10" t="s">
        <v>24</v>
      </c>
      <c r="B224" s="11" t="s">
        <v>181</v>
      </c>
      <c r="C224" s="12" t="s">
        <v>182</v>
      </c>
      <c r="D224" s="12" t="s">
        <v>204</v>
      </c>
      <c r="E224" s="12" t="s">
        <v>273</v>
      </c>
      <c r="F224" s="13" t="s">
        <v>274</v>
      </c>
      <c r="G224" s="13" t="s">
        <v>17</v>
      </c>
      <c r="H224" s="14">
        <v>20000</v>
      </c>
      <c r="I224" s="15">
        <v>20000000</v>
      </c>
      <c r="J224" s="12"/>
      <c r="K224" s="12" t="s">
        <v>275</v>
      </c>
    </row>
    <row r="225" spans="1:11">
      <c r="A225" s="10" t="s">
        <v>11</v>
      </c>
      <c r="B225" s="11" t="s">
        <v>276</v>
      </c>
      <c r="C225" s="12" t="s">
        <v>277</v>
      </c>
      <c r="D225" s="12" t="s">
        <v>278</v>
      </c>
      <c r="E225" s="12" t="s">
        <v>279</v>
      </c>
      <c r="F225" s="13" t="s">
        <v>280</v>
      </c>
      <c r="G225" s="12" t="s">
        <v>17</v>
      </c>
      <c r="H225" s="14">
        <v>104007</v>
      </c>
      <c r="I225" s="15">
        <v>4062735944</v>
      </c>
      <c r="J225" s="12" t="s">
        <v>281</v>
      </c>
      <c r="K225" s="12" t="s">
        <v>282</v>
      </c>
    </row>
    <row r="226" spans="1:11">
      <c r="A226" s="10" t="s">
        <v>20</v>
      </c>
      <c r="B226" s="11" t="s">
        <v>276</v>
      </c>
      <c r="C226" s="12" t="s">
        <v>277</v>
      </c>
      <c r="D226" s="12" t="s">
        <v>278</v>
      </c>
      <c r="E226" s="12" t="s">
        <v>279</v>
      </c>
      <c r="F226" s="13" t="s">
        <v>280</v>
      </c>
      <c r="G226" s="12" t="s">
        <v>17</v>
      </c>
      <c r="H226" s="14">
        <v>109132</v>
      </c>
      <c r="I226" s="15">
        <v>4236563433</v>
      </c>
      <c r="J226" s="12" t="s">
        <v>281</v>
      </c>
      <c r="K226" s="12" t="s">
        <v>282</v>
      </c>
    </row>
    <row r="227" spans="1:11">
      <c r="A227" s="10" t="s">
        <v>22</v>
      </c>
      <c r="B227" s="11" t="s">
        <v>276</v>
      </c>
      <c r="C227" s="12" t="s">
        <v>277</v>
      </c>
      <c r="D227" s="12" t="s">
        <v>278</v>
      </c>
      <c r="E227" s="12" t="s">
        <v>279</v>
      </c>
      <c r="F227" s="13" t="s">
        <v>280</v>
      </c>
      <c r="G227" s="12" t="s">
        <v>17</v>
      </c>
      <c r="H227" s="14">
        <v>108613</v>
      </c>
      <c r="I227" s="15">
        <v>4248407033</v>
      </c>
      <c r="J227" s="12" t="s">
        <v>281</v>
      </c>
      <c r="K227" s="12" t="s">
        <v>282</v>
      </c>
    </row>
    <row r="228" spans="1:11">
      <c r="A228" s="10" t="s">
        <v>23</v>
      </c>
      <c r="B228" s="11" t="s">
        <v>276</v>
      </c>
      <c r="C228" s="12" t="s">
        <v>277</v>
      </c>
      <c r="D228" s="12" t="s">
        <v>278</v>
      </c>
      <c r="E228" s="12" t="s">
        <v>279</v>
      </c>
      <c r="F228" s="13" t="s">
        <v>280</v>
      </c>
      <c r="G228" s="12" t="s">
        <v>17</v>
      </c>
      <c r="H228" s="14">
        <v>111735</v>
      </c>
      <c r="I228" s="15">
        <v>4353475734</v>
      </c>
      <c r="J228" s="12" t="s">
        <v>281</v>
      </c>
      <c r="K228" s="12" t="s">
        <v>282</v>
      </c>
    </row>
    <row r="229" spans="1:11" ht="16.5" customHeight="1">
      <c r="A229" s="10" t="s">
        <v>24</v>
      </c>
      <c r="B229" s="11" t="s">
        <v>276</v>
      </c>
      <c r="C229" s="12" t="s">
        <v>277</v>
      </c>
      <c r="D229" s="12" t="s">
        <v>278</v>
      </c>
      <c r="E229" s="12" t="s">
        <v>279</v>
      </c>
      <c r="F229" s="13" t="s">
        <v>280</v>
      </c>
      <c r="G229" s="12" t="s">
        <v>17</v>
      </c>
      <c r="H229" s="14">
        <v>114242</v>
      </c>
      <c r="I229" s="15">
        <v>4059421287</v>
      </c>
      <c r="J229" s="12" t="s">
        <v>283</v>
      </c>
      <c r="K229" s="12" t="s">
        <v>282</v>
      </c>
    </row>
    <row r="230" spans="1:11">
      <c r="A230" s="10" t="s">
        <v>11</v>
      </c>
      <c r="B230" s="11" t="s">
        <v>276</v>
      </c>
      <c r="C230" s="12" t="s">
        <v>277</v>
      </c>
      <c r="D230" s="12" t="s">
        <v>278</v>
      </c>
      <c r="E230" s="12" t="s">
        <v>284</v>
      </c>
      <c r="F230" s="13" t="s">
        <v>285</v>
      </c>
      <c r="G230" s="12" t="s">
        <v>17</v>
      </c>
      <c r="H230" s="14">
        <v>18942</v>
      </c>
      <c r="I230" s="15">
        <v>488250684</v>
      </c>
      <c r="J230" s="12" t="s">
        <v>286</v>
      </c>
      <c r="K230" s="12" t="s">
        <v>287</v>
      </c>
    </row>
    <row r="231" spans="1:11">
      <c r="A231" s="10" t="s">
        <v>20</v>
      </c>
      <c r="B231" s="11" t="s">
        <v>276</v>
      </c>
      <c r="C231" s="12" t="s">
        <v>277</v>
      </c>
      <c r="D231" s="12" t="s">
        <v>278</v>
      </c>
      <c r="E231" s="12" t="s">
        <v>284</v>
      </c>
      <c r="F231" s="13" t="s">
        <v>285</v>
      </c>
      <c r="G231" s="12" t="s">
        <v>17</v>
      </c>
      <c r="H231" s="14">
        <v>18851</v>
      </c>
      <c r="I231" s="15">
        <v>353121459</v>
      </c>
      <c r="J231" s="12" t="s">
        <v>286</v>
      </c>
      <c r="K231" s="12" t="s">
        <v>287</v>
      </c>
    </row>
    <row r="232" spans="1:11">
      <c r="A232" s="10" t="s">
        <v>22</v>
      </c>
      <c r="B232" s="11" t="s">
        <v>276</v>
      </c>
      <c r="C232" s="12" t="s">
        <v>277</v>
      </c>
      <c r="D232" s="12" t="s">
        <v>278</v>
      </c>
      <c r="E232" s="12" t="s">
        <v>284</v>
      </c>
      <c r="F232" s="13" t="s">
        <v>285</v>
      </c>
      <c r="G232" s="12" t="s">
        <v>17</v>
      </c>
      <c r="H232" s="14">
        <v>16993</v>
      </c>
      <c r="I232" s="15">
        <v>319997585</v>
      </c>
      <c r="J232" s="12" t="s">
        <v>286</v>
      </c>
      <c r="K232" s="12" t="s">
        <v>287</v>
      </c>
    </row>
    <row r="233" spans="1:11">
      <c r="A233" s="10" t="s">
        <v>23</v>
      </c>
      <c r="B233" s="11" t="s">
        <v>276</v>
      </c>
      <c r="C233" s="12" t="s">
        <v>277</v>
      </c>
      <c r="D233" s="12" t="s">
        <v>278</v>
      </c>
      <c r="E233" s="12" t="s">
        <v>284</v>
      </c>
      <c r="F233" s="13" t="s">
        <v>285</v>
      </c>
      <c r="G233" s="12" t="s">
        <v>17</v>
      </c>
      <c r="H233" s="14">
        <v>16269</v>
      </c>
      <c r="I233" s="15">
        <v>308649411</v>
      </c>
      <c r="J233" s="12" t="s">
        <v>286</v>
      </c>
      <c r="K233" s="12" t="s">
        <v>287</v>
      </c>
    </row>
    <row r="234" spans="1:11">
      <c r="A234" s="10" t="s">
        <v>24</v>
      </c>
      <c r="B234" s="11" t="s">
        <v>276</v>
      </c>
      <c r="C234" s="12" t="s">
        <v>277</v>
      </c>
      <c r="D234" s="12" t="s">
        <v>278</v>
      </c>
      <c r="E234" s="12" t="s">
        <v>284</v>
      </c>
      <c r="F234" s="13" t="s">
        <v>285</v>
      </c>
      <c r="G234" s="12" t="s">
        <v>17</v>
      </c>
      <c r="H234" s="14">
        <v>15902</v>
      </c>
      <c r="I234" s="15">
        <v>197102884</v>
      </c>
      <c r="J234" s="12" t="s">
        <v>286</v>
      </c>
      <c r="K234" s="12" t="s">
        <v>287</v>
      </c>
    </row>
    <row r="235" spans="1:11">
      <c r="A235" s="10" t="s">
        <v>11</v>
      </c>
      <c r="B235" s="11" t="s">
        <v>276</v>
      </c>
      <c r="C235" s="12" t="s">
        <v>277</v>
      </c>
      <c r="D235" s="12" t="s">
        <v>278</v>
      </c>
      <c r="E235" s="12" t="s">
        <v>288</v>
      </c>
      <c r="F235" s="13" t="s">
        <v>289</v>
      </c>
      <c r="G235" s="12" t="s">
        <v>17</v>
      </c>
      <c r="H235" s="14">
        <v>23077</v>
      </c>
      <c r="I235" s="15">
        <v>577149092</v>
      </c>
      <c r="J235" s="12" t="s">
        <v>290</v>
      </c>
      <c r="K235" s="12" t="s">
        <v>291</v>
      </c>
    </row>
    <row r="236" spans="1:11">
      <c r="A236" s="10" t="s">
        <v>20</v>
      </c>
      <c r="B236" s="11" t="s">
        <v>276</v>
      </c>
      <c r="C236" s="12" t="s">
        <v>277</v>
      </c>
      <c r="D236" s="12" t="s">
        <v>278</v>
      </c>
      <c r="E236" s="12" t="s">
        <v>288</v>
      </c>
      <c r="F236" s="13" t="s">
        <v>289</v>
      </c>
      <c r="G236" s="12" t="s">
        <v>17</v>
      </c>
      <c r="H236" s="14">
        <v>22856</v>
      </c>
      <c r="I236" s="15">
        <v>581427009</v>
      </c>
      <c r="J236" s="12" t="s">
        <v>290</v>
      </c>
      <c r="K236" s="12" t="s">
        <v>291</v>
      </c>
    </row>
    <row r="237" spans="1:11">
      <c r="A237" s="10" t="s">
        <v>22</v>
      </c>
      <c r="B237" s="11" t="s">
        <v>276</v>
      </c>
      <c r="C237" s="12" t="s">
        <v>277</v>
      </c>
      <c r="D237" s="12" t="s">
        <v>278</v>
      </c>
      <c r="E237" s="12" t="s">
        <v>288</v>
      </c>
      <c r="F237" s="13" t="s">
        <v>289</v>
      </c>
      <c r="G237" s="12" t="s">
        <v>17</v>
      </c>
      <c r="H237" s="14">
        <v>22055</v>
      </c>
      <c r="I237" s="15">
        <v>560552038</v>
      </c>
      <c r="J237" s="12" t="s">
        <v>290</v>
      </c>
      <c r="K237" s="12" t="s">
        <v>291</v>
      </c>
    </row>
    <row r="238" spans="1:11">
      <c r="A238" s="10" t="s">
        <v>23</v>
      </c>
      <c r="B238" s="11" t="s">
        <v>276</v>
      </c>
      <c r="C238" s="12" t="s">
        <v>277</v>
      </c>
      <c r="D238" s="12" t="s">
        <v>278</v>
      </c>
      <c r="E238" s="12" t="s">
        <v>288</v>
      </c>
      <c r="F238" s="13" t="s">
        <v>289</v>
      </c>
      <c r="G238" s="12" t="s">
        <v>17</v>
      </c>
      <c r="H238" s="14">
        <v>21828</v>
      </c>
      <c r="I238" s="15">
        <v>551955238</v>
      </c>
      <c r="J238" s="12" t="s">
        <v>290</v>
      </c>
      <c r="K238" s="12" t="s">
        <v>291</v>
      </c>
    </row>
    <row r="239" spans="1:11">
      <c r="A239" s="10" t="s">
        <v>24</v>
      </c>
      <c r="B239" s="11" t="s">
        <v>276</v>
      </c>
      <c r="C239" s="12" t="s">
        <v>277</v>
      </c>
      <c r="D239" s="12" t="s">
        <v>278</v>
      </c>
      <c r="E239" s="12" t="s">
        <v>288</v>
      </c>
      <c r="F239" s="13" t="s">
        <v>289</v>
      </c>
      <c r="G239" s="12" t="s">
        <v>17</v>
      </c>
      <c r="H239" s="14">
        <v>21639</v>
      </c>
      <c r="I239" s="15">
        <v>366800288</v>
      </c>
      <c r="J239" s="12" t="s">
        <v>290</v>
      </c>
      <c r="K239" s="12" t="s">
        <v>291</v>
      </c>
    </row>
    <row r="240" spans="1:11">
      <c r="A240" s="10" t="s">
        <v>11</v>
      </c>
      <c r="B240" s="11" t="s">
        <v>276</v>
      </c>
      <c r="C240" s="12" t="s">
        <v>277</v>
      </c>
      <c r="D240" s="12" t="s">
        <v>278</v>
      </c>
      <c r="E240" s="12" t="s">
        <v>292</v>
      </c>
      <c r="F240" s="13" t="s">
        <v>293</v>
      </c>
      <c r="G240" s="12" t="s">
        <v>17</v>
      </c>
      <c r="H240" s="14">
        <v>2134</v>
      </c>
      <c r="I240" s="15">
        <v>35924990</v>
      </c>
      <c r="J240" s="12" t="s">
        <v>294</v>
      </c>
      <c r="K240" s="12" t="s">
        <v>295</v>
      </c>
    </row>
    <row r="241" spans="1:11">
      <c r="A241" s="10" t="s">
        <v>20</v>
      </c>
      <c r="B241" s="11" t="s">
        <v>276</v>
      </c>
      <c r="C241" s="12" t="s">
        <v>277</v>
      </c>
      <c r="D241" s="12" t="s">
        <v>278</v>
      </c>
      <c r="E241" s="12" t="s">
        <v>292</v>
      </c>
      <c r="F241" s="13" t="s">
        <v>293</v>
      </c>
      <c r="G241" s="12" t="s">
        <v>17</v>
      </c>
      <c r="H241" s="14">
        <v>2558</v>
      </c>
      <c r="I241" s="15">
        <v>41176190</v>
      </c>
      <c r="J241" s="12" t="s">
        <v>294</v>
      </c>
      <c r="K241" s="12" t="s">
        <v>295</v>
      </c>
    </row>
    <row r="242" spans="1:11">
      <c r="A242" s="10" t="s">
        <v>22</v>
      </c>
      <c r="B242" s="11" t="s">
        <v>276</v>
      </c>
      <c r="C242" s="12" t="s">
        <v>277</v>
      </c>
      <c r="D242" s="12" t="s">
        <v>278</v>
      </c>
      <c r="E242" s="12" t="s">
        <v>292</v>
      </c>
      <c r="F242" s="13" t="s">
        <v>293</v>
      </c>
      <c r="G242" s="12" t="s">
        <v>17</v>
      </c>
      <c r="H242" s="14">
        <v>2956</v>
      </c>
      <c r="I242" s="15">
        <v>54511550</v>
      </c>
      <c r="J242" s="12" t="s">
        <v>294</v>
      </c>
      <c r="K242" s="12" t="s">
        <v>295</v>
      </c>
    </row>
    <row r="243" spans="1:11">
      <c r="A243" s="10" t="s">
        <v>23</v>
      </c>
      <c r="B243" s="11" t="s">
        <v>276</v>
      </c>
      <c r="C243" s="12" t="s">
        <v>277</v>
      </c>
      <c r="D243" s="12" t="s">
        <v>278</v>
      </c>
      <c r="E243" s="12" t="s">
        <v>292</v>
      </c>
      <c r="F243" s="13" t="s">
        <v>293</v>
      </c>
      <c r="G243" s="12" t="s">
        <v>17</v>
      </c>
      <c r="H243" s="14">
        <v>3483</v>
      </c>
      <c r="I243" s="15">
        <v>64299945</v>
      </c>
      <c r="J243" s="12" t="s">
        <v>294</v>
      </c>
      <c r="K243" s="12" t="s">
        <v>295</v>
      </c>
    </row>
    <row r="244" spans="1:11">
      <c r="A244" s="10" t="s">
        <v>24</v>
      </c>
      <c r="B244" s="11" t="s">
        <v>276</v>
      </c>
      <c r="C244" s="12" t="s">
        <v>277</v>
      </c>
      <c r="D244" s="12" t="s">
        <v>278</v>
      </c>
      <c r="E244" s="12" t="s">
        <v>292</v>
      </c>
      <c r="F244" s="13" t="s">
        <v>293</v>
      </c>
      <c r="G244" s="12" t="s">
        <v>17</v>
      </c>
      <c r="H244" s="14">
        <v>3897</v>
      </c>
      <c r="I244" s="15">
        <v>48934881</v>
      </c>
      <c r="J244" s="12" t="s">
        <v>294</v>
      </c>
      <c r="K244" s="12" t="s">
        <v>295</v>
      </c>
    </row>
    <row r="245" spans="1:11">
      <c r="A245" s="10" t="s">
        <v>11</v>
      </c>
      <c r="B245" s="11" t="s">
        <v>276</v>
      </c>
      <c r="C245" s="12" t="s">
        <v>277</v>
      </c>
      <c r="D245" s="12" t="s">
        <v>278</v>
      </c>
      <c r="E245" s="12" t="s">
        <v>296</v>
      </c>
      <c r="F245" s="13" t="s">
        <v>297</v>
      </c>
      <c r="G245" s="12" t="s">
        <v>17</v>
      </c>
      <c r="H245" s="14">
        <v>899</v>
      </c>
      <c r="I245" s="15">
        <v>42915940</v>
      </c>
      <c r="J245" s="12" t="s">
        <v>298</v>
      </c>
      <c r="K245" s="12" t="s">
        <v>299</v>
      </c>
    </row>
    <row r="246" spans="1:11">
      <c r="A246" s="10" t="s">
        <v>20</v>
      </c>
      <c r="B246" s="11" t="s">
        <v>276</v>
      </c>
      <c r="C246" s="12" t="s">
        <v>277</v>
      </c>
      <c r="D246" s="12" t="s">
        <v>278</v>
      </c>
      <c r="E246" s="12" t="s">
        <v>296</v>
      </c>
      <c r="F246" s="13" t="s">
        <v>297</v>
      </c>
      <c r="G246" s="12" t="s">
        <v>17</v>
      </c>
      <c r="H246" s="14">
        <v>859</v>
      </c>
      <c r="I246" s="15">
        <v>11305600</v>
      </c>
      <c r="J246" s="12" t="s">
        <v>298</v>
      </c>
      <c r="K246" s="12" t="s">
        <v>299</v>
      </c>
    </row>
    <row r="247" spans="1:11">
      <c r="A247" s="10" t="s">
        <v>22</v>
      </c>
      <c r="B247" s="11" t="s">
        <v>276</v>
      </c>
      <c r="C247" s="12" t="s">
        <v>277</v>
      </c>
      <c r="D247" s="12" t="s">
        <v>278</v>
      </c>
      <c r="E247" s="12" t="s">
        <v>296</v>
      </c>
      <c r="F247" s="13" t="s">
        <v>297</v>
      </c>
      <c r="G247" s="12" t="s">
        <v>17</v>
      </c>
      <c r="H247" s="14">
        <v>882</v>
      </c>
      <c r="I247" s="15">
        <v>14405109</v>
      </c>
      <c r="J247" s="12" t="s">
        <v>298</v>
      </c>
      <c r="K247" s="12" t="s">
        <v>299</v>
      </c>
    </row>
    <row r="248" spans="1:11">
      <c r="A248" s="10" t="s">
        <v>23</v>
      </c>
      <c r="B248" s="11" t="s">
        <v>276</v>
      </c>
      <c r="C248" s="12" t="s">
        <v>277</v>
      </c>
      <c r="D248" s="12" t="s">
        <v>278</v>
      </c>
      <c r="E248" s="12" t="s">
        <v>296</v>
      </c>
      <c r="F248" s="13" t="s">
        <v>297</v>
      </c>
      <c r="G248" s="12" t="s">
        <v>17</v>
      </c>
      <c r="H248" s="14">
        <v>5658</v>
      </c>
      <c r="I248" s="15">
        <v>30128761</v>
      </c>
      <c r="J248" s="12" t="s">
        <v>298</v>
      </c>
      <c r="K248" s="12" t="s">
        <v>299</v>
      </c>
    </row>
    <row r="249" spans="1:11">
      <c r="A249" s="10" t="s">
        <v>24</v>
      </c>
      <c r="B249" s="11" t="s">
        <v>276</v>
      </c>
      <c r="C249" s="12" t="s">
        <v>277</v>
      </c>
      <c r="D249" s="12" t="s">
        <v>278</v>
      </c>
      <c r="E249" s="12" t="s">
        <v>296</v>
      </c>
      <c r="F249" s="13" t="s">
        <v>297</v>
      </c>
      <c r="G249" s="12" t="s">
        <v>17</v>
      </c>
      <c r="H249" s="14">
        <v>709</v>
      </c>
      <c r="I249" s="15">
        <v>4345599</v>
      </c>
      <c r="J249" s="12" t="s">
        <v>298</v>
      </c>
      <c r="K249" s="12" t="s">
        <v>299</v>
      </c>
    </row>
    <row r="250" spans="1:11">
      <c r="A250" s="10" t="s">
        <v>11</v>
      </c>
      <c r="B250" s="11" t="s">
        <v>276</v>
      </c>
      <c r="C250" s="12" t="s">
        <v>277</v>
      </c>
      <c r="D250" s="12" t="s">
        <v>278</v>
      </c>
      <c r="E250" s="12" t="s">
        <v>300</v>
      </c>
      <c r="F250" s="13" t="s">
        <v>301</v>
      </c>
      <c r="G250" s="12" t="s">
        <v>17</v>
      </c>
      <c r="H250" s="14">
        <v>27741</v>
      </c>
      <c r="I250" s="15">
        <v>0</v>
      </c>
      <c r="J250" s="12" t="s">
        <v>302</v>
      </c>
      <c r="K250" s="12" t="s">
        <v>303</v>
      </c>
    </row>
    <row r="251" spans="1:11">
      <c r="A251" s="10" t="s">
        <v>20</v>
      </c>
      <c r="B251" s="11" t="s">
        <v>276</v>
      </c>
      <c r="C251" s="12" t="s">
        <v>277</v>
      </c>
      <c r="D251" s="12" t="s">
        <v>278</v>
      </c>
      <c r="E251" s="12" t="s">
        <v>300</v>
      </c>
      <c r="F251" s="13" t="s">
        <v>301</v>
      </c>
      <c r="G251" s="12" t="s">
        <v>17</v>
      </c>
      <c r="H251" s="14">
        <v>31547</v>
      </c>
      <c r="I251" s="15">
        <v>193131231</v>
      </c>
      <c r="J251" s="12" t="s">
        <v>302</v>
      </c>
      <c r="K251" s="12" t="s">
        <v>303</v>
      </c>
    </row>
    <row r="252" spans="1:11">
      <c r="A252" s="10" t="s">
        <v>22</v>
      </c>
      <c r="B252" s="11" t="s">
        <v>276</v>
      </c>
      <c r="C252" s="12" t="s">
        <v>277</v>
      </c>
      <c r="D252" s="12" t="s">
        <v>278</v>
      </c>
      <c r="E252" s="12" t="s">
        <v>300</v>
      </c>
      <c r="F252" s="13" t="s">
        <v>301</v>
      </c>
      <c r="G252" s="12" t="s">
        <v>17</v>
      </c>
      <c r="H252" s="14">
        <v>20069</v>
      </c>
      <c r="I252" s="15">
        <v>0</v>
      </c>
      <c r="J252" s="12" t="s">
        <v>302</v>
      </c>
      <c r="K252" s="12" t="s">
        <v>303</v>
      </c>
    </row>
    <row r="253" spans="1:11">
      <c r="A253" s="10" t="s">
        <v>23</v>
      </c>
      <c r="B253" s="11" t="s">
        <v>276</v>
      </c>
      <c r="C253" s="12" t="s">
        <v>277</v>
      </c>
      <c r="D253" s="12" t="s">
        <v>278</v>
      </c>
      <c r="E253" s="12" t="s">
        <v>300</v>
      </c>
      <c r="F253" s="13" t="s">
        <v>301</v>
      </c>
      <c r="G253" s="12" t="s">
        <v>17</v>
      </c>
      <c r="H253" s="14">
        <v>17235</v>
      </c>
      <c r="I253" s="15">
        <v>136445946</v>
      </c>
      <c r="J253" s="12" t="s">
        <v>302</v>
      </c>
      <c r="K253" s="12" t="s">
        <v>303</v>
      </c>
    </row>
    <row r="254" spans="1:11">
      <c r="A254" s="10" t="s">
        <v>24</v>
      </c>
      <c r="B254" s="11" t="s">
        <v>276</v>
      </c>
      <c r="C254" s="12" t="s">
        <v>277</v>
      </c>
      <c r="D254" s="12" t="s">
        <v>278</v>
      </c>
      <c r="E254" s="12" t="s">
        <v>300</v>
      </c>
      <c r="F254" s="13" t="s">
        <v>301</v>
      </c>
      <c r="G254" s="12" t="s">
        <v>17</v>
      </c>
      <c r="H254" s="14">
        <v>14979</v>
      </c>
      <c r="I254" s="15">
        <v>108311430</v>
      </c>
      <c r="J254" s="12" t="s">
        <v>302</v>
      </c>
      <c r="K254" s="12" t="s">
        <v>303</v>
      </c>
    </row>
    <row r="255" spans="1:11">
      <c r="A255" s="10" t="s">
        <v>11</v>
      </c>
      <c r="B255" s="11" t="s">
        <v>276</v>
      </c>
      <c r="C255" s="12" t="s">
        <v>277</v>
      </c>
      <c r="D255" s="12" t="s">
        <v>304</v>
      </c>
      <c r="E255" s="12" t="s">
        <v>304</v>
      </c>
      <c r="F255" s="13" t="s">
        <v>305</v>
      </c>
      <c r="G255" s="12" t="s">
        <v>17</v>
      </c>
      <c r="H255" s="14">
        <v>105</v>
      </c>
      <c r="I255" s="15">
        <v>1430369</v>
      </c>
      <c r="J255" s="19" t="s">
        <v>306</v>
      </c>
      <c r="K255" s="12" t="s">
        <v>307</v>
      </c>
    </row>
    <row r="256" spans="1:11">
      <c r="A256" s="10" t="s">
        <v>20</v>
      </c>
      <c r="B256" s="11" t="s">
        <v>276</v>
      </c>
      <c r="C256" s="12" t="s">
        <v>277</v>
      </c>
      <c r="D256" s="12" t="s">
        <v>304</v>
      </c>
      <c r="E256" s="12" t="s">
        <v>304</v>
      </c>
      <c r="F256" s="13" t="s">
        <v>305</v>
      </c>
      <c r="G256" s="12" t="s">
        <v>17</v>
      </c>
      <c r="H256" s="14">
        <v>110</v>
      </c>
      <c r="I256" s="15">
        <v>1602305</v>
      </c>
      <c r="J256" s="19" t="s">
        <v>306</v>
      </c>
      <c r="K256" s="12" t="s">
        <v>307</v>
      </c>
    </row>
    <row r="257" spans="1:11">
      <c r="A257" s="10" t="s">
        <v>22</v>
      </c>
      <c r="B257" s="11" t="s">
        <v>276</v>
      </c>
      <c r="C257" s="12" t="s">
        <v>277</v>
      </c>
      <c r="D257" s="12" t="s">
        <v>304</v>
      </c>
      <c r="E257" s="12" t="s">
        <v>304</v>
      </c>
      <c r="F257" s="13" t="s">
        <v>305</v>
      </c>
      <c r="G257" s="12" t="s">
        <v>17</v>
      </c>
      <c r="H257" s="14">
        <v>390</v>
      </c>
      <c r="I257" s="15">
        <v>7214403</v>
      </c>
      <c r="J257" s="19" t="s">
        <v>306</v>
      </c>
      <c r="K257" s="12" t="s">
        <v>307</v>
      </c>
    </row>
    <row r="258" spans="1:11">
      <c r="A258" s="10" t="s">
        <v>23</v>
      </c>
      <c r="B258" s="11" t="s">
        <v>276</v>
      </c>
      <c r="C258" s="12" t="s">
        <v>277</v>
      </c>
      <c r="D258" s="12" t="s">
        <v>304</v>
      </c>
      <c r="E258" s="12" t="s">
        <v>304</v>
      </c>
      <c r="F258" s="13" t="s">
        <v>305</v>
      </c>
      <c r="G258" s="12" t="s">
        <v>17</v>
      </c>
      <c r="H258" s="14">
        <v>70</v>
      </c>
      <c r="I258" s="15">
        <v>1014252</v>
      </c>
      <c r="J258" s="19" t="s">
        <v>306</v>
      </c>
      <c r="K258" s="12" t="s">
        <v>307</v>
      </c>
    </row>
    <row r="259" spans="1:11">
      <c r="A259" s="10" t="s">
        <v>24</v>
      </c>
      <c r="B259" s="11" t="s">
        <v>276</v>
      </c>
      <c r="C259" s="12" t="s">
        <v>277</v>
      </c>
      <c r="D259" s="12" t="s">
        <v>304</v>
      </c>
      <c r="E259" s="12" t="s">
        <v>304</v>
      </c>
      <c r="F259" s="13" t="s">
        <v>305</v>
      </c>
      <c r="G259" s="12" t="s">
        <v>17</v>
      </c>
      <c r="H259" s="14">
        <v>786</v>
      </c>
      <c r="I259" s="15">
        <v>3338422.32</v>
      </c>
      <c r="J259" s="19" t="s">
        <v>306</v>
      </c>
      <c r="K259" s="12" t="s">
        <v>307</v>
      </c>
    </row>
    <row r="260" spans="1:11">
      <c r="A260" s="10" t="s">
        <v>24</v>
      </c>
      <c r="B260" s="11" t="s">
        <v>276</v>
      </c>
      <c r="C260" s="12" t="s">
        <v>277</v>
      </c>
      <c r="D260" s="12" t="s">
        <v>308</v>
      </c>
      <c r="E260" s="12" t="s">
        <v>309</v>
      </c>
      <c r="F260" s="13" t="s">
        <v>310</v>
      </c>
      <c r="G260" s="13" t="s">
        <v>28</v>
      </c>
      <c r="H260" s="14">
        <v>0</v>
      </c>
      <c r="I260" s="15">
        <v>0</v>
      </c>
      <c r="J260" s="12"/>
      <c r="K260" s="12" t="s">
        <v>311</v>
      </c>
    </row>
    <row r="261" spans="1:11">
      <c r="A261" s="10" t="s">
        <v>11</v>
      </c>
      <c r="B261" s="11" t="s">
        <v>312</v>
      </c>
      <c r="C261" s="12" t="s">
        <v>313</v>
      </c>
      <c r="D261" s="12" t="s">
        <v>98</v>
      </c>
      <c r="E261" s="12" t="s">
        <v>98</v>
      </c>
      <c r="F261" s="13" t="s">
        <v>98</v>
      </c>
      <c r="G261" s="12" t="s">
        <v>98</v>
      </c>
      <c r="H261" s="14">
        <v>0</v>
      </c>
      <c r="I261" s="15">
        <v>0</v>
      </c>
      <c r="J261" s="12" t="s">
        <v>314</v>
      </c>
      <c r="K261" s="12" t="s">
        <v>98</v>
      </c>
    </row>
    <row r="262" spans="1:11">
      <c r="A262" s="10" t="s">
        <v>20</v>
      </c>
      <c r="B262" s="11" t="s">
        <v>312</v>
      </c>
      <c r="C262" s="12" t="s">
        <v>313</v>
      </c>
      <c r="D262" s="12" t="s">
        <v>98</v>
      </c>
      <c r="E262" s="12" t="s">
        <v>98</v>
      </c>
      <c r="F262" s="13" t="s">
        <v>98</v>
      </c>
      <c r="G262" s="12" t="s">
        <v>98</v>
      </c>
      <c r="H262" s="14">
        <v>0</v>
      </c>
      <c r="I262" s="15">
        <v>0</v>
      </c>
      <c r="J262" s="12" t="s">
        <v>314</v>
      </c>
      <c r="K262" s="12" t="s">
        <v>98</v>
      </c>
    </row>
    <row r="263" spans="1:11">
      <c r="A263" s="10" t="s">
        <v>22</v>
      </c>
      <c r="B263" s="11" t="s">
        <v>312</v>
      </c>
      <c r="C263" s="12" t="s">
        <v>313</v>
      </c>
      <c r="D263" s="12" t="s">
        <v>98</v>
      </c>
      <c r="E263" s="12" t="s">
        <v>98</v>
      </c>
      <c r="F263" s="13" t="s">
        <v>98</v>
      </c>
      <c r="G263" s="12" t="s">
        <v>98</v>
      </c>
      <c r="H263" s="14">
        <v>0</v>
      </c>
      <c r="I263" s="15">
        <v>0</v>
      </c>
      <c r="J263" s="12" t="s">
        <v>314</v>
      </c>
      <c r="K263" s="12" t="s">
        <v>98</v>
      </c>
    </row>
    <row r="264" spans="1:11">
      <c r="A264" s="10" t="s">
        <v>23</v>
      </c>
      <c r="B264" s="11" t="s">
        <v>312</v>
      </c>
      <c r="C264" s="12" t="s">
        <v>313</v>
      </c>
      <c r="D264" s="12" t="s">
        <v>98</v>
      </c>
      <c r="E264" s="12" t="s">
        <v>98</v>
      </c>
      <c r="F264" s="13" t="s">
        <v>98</v>
      </c>
      <c r="G264" s="12" t="s">
        <v>98</v>
      </c>
      <c r="H264" s="14">
        <v>0</v>
      </c>
      <c r="I264" s="15">
        <v>0</v>
      </c>
      <c r="J264" s="12" t="s">
        <v>314</v>
      </c>
      <c r="K264" s="12" t="s">
        <v>98</v>
      </c>
    </row>
    <row r="265" spans="1:11">
      <c r="A265" s="10" t="s">
        <v>24</v>
      </c>
      <c r="B265" s="11" t="s">
        <v>312</v>
      </c>
      <c r="C265" s="12" t="s">
        <v>313</v>
      </c>
      <c r="D265" s="12" t="s">
        <v>98</v>
      </c>
      <c r="E265" s="12" t="s">
        <v>98</v>
      </c>
      <c r="F265" s="13" t="s">
        <v>98</v>
      </c>
      <c r="G265" s="12" t="s">
        <v>98</v>
      </c>
      <c r="H265" s="14">
        <v>0</v>
      </c>
      <c r="I265" s="15">
        <v>0</v>
      </c>
      <c r="J265" s="12" t="s">
        <v>314</v>
      </c>
      <c r="K265" s="12" t="s">
        <v>98</v>
      </c>
    </row>
    <row r="266" spans="1:11">
      <c r="A266" s="10" t="s">
        <v>315</v>
      </c>
      <c r="B266" s="11" t="s">
        <v>316</v>
      </c>
      <c r="C266" s="12" t="s">
        <v>317</v>
      </c>
      <c r="D266" s="12" t="s">
        <v>318</v>
      </c>
      <c r="E266" s="12" t="s">
        <v>319</v>
      </c>
      <c r="F266" s="13" t="s">
        <v>320</v>
      </c>
      <c r="G266" s="12" t="s">
        <v>17</v>
      </c>
      <c r="H266" s="14">
        <v>88301</v>
      </c>
      <c r="I266" s="15">
        <v>169364439.31</v>
      </c>
      <c r="J266" s="12" t="s">
        <v>321</v>
      </c>
      <c r="K266" s="12" t="s">
        <v>322</v>
      </c>
    </row>
    <row r="267" spans="1:11">
      <c r="A267" s="10" t="s">
        <v>315</v>
      </c>
      <c r="B267" s="11" t="s">
        <v>316</v>
      </c>
      <c r="C267" s="12" t="s">
        <v>317</v>
      </c>
      <c r="D267" s="12" t="s">
        <v>318</v>
      </c>
      <c r="E267" s="12" t="s">
        <v>323</v>
      </c>
      <c r="F267" s="13" t="s">
        <v>320</v>
      </c>
      <c r="G267" s="12" t="s">
        <v>17</v>
      </c>
      <c r="H267" s="14">
        <v>19186</v>
      </c>
      <c r="I267" s="15">
        <v>52450500</v>
      </c>
      <c r="J267" s="12" t="s">
        <v>324</v>
      </c>
      <c r="K267" s="12" t="s">
        <v>322</v>
      </c>
    </row>
    <row r="268" spans="1:11">
      <c r="A268" s="10" t="s">
        <v>20</v>
      </c>
      <c r="B268" s="11" t="s">
        <v>316</v>
      </c>
      <c r="C268" s="12" t="s">
        <v>317</v>
      </c>
      <c r="D268" s="12"/>
      <c r="E268" s="12" t="s">
        <v>325</v>
      </c>
      <c r="F268" s="13" t="s">
        <v>326</v>
      </c>
      <c r="G268" s="12" t="s">
        <v>17</v>
      </c>
      <c r="H268" s="14">
        <v>272</v>
      </c>
      <c r="I268" s="15">
        <v>27975000</v>
      </c>
      <c r="J268" s="12" t="s">
        <v>327</v>
      </c>
      <c r="K268" s="12" t="s">
        <v>328</v>
      </c>
    </row>
    <row r="269" spans="1:11">
      <c r="A269" s="10" t="s">
        <v>329</v>
      </c>
      <c r="B269" s="11" t="s">
        <v>316</v>
      </c>
      <c r="C269" s="12" t="s">
        <v>317</v>
      </c>
      <c r="D269" s="12"/>
      <c r="E269" s="12" t="s">
        <v>330</v>
      </c>
      <c r="F269" s="13" t="s">
        <v>331</v>
      </c>
      <c r="G269" s="12" t="s">
        <v>17</v>
      </c>
      <c r="H269" s="14">
        <v>733</v>
      </c>
      <c r="I269" s="15">
        <v>152848266.56999999</v>
      </c>
      <c r="J269" s="12" t="s">
        <v>332</v>
      </c>
      <c r="K269" s="12" t="s">
        <v>328</v>
      </c>
    </row>
    <row r="270" spans="1:11">
      <c r="A270" s="10" t="s">
        <v>24</v>
      </c>
      <c r="B270" s="11" t="s">
        <v>316</v>
      </c>
      <c r="C270" s="12" t="s">
        <v>317</v>
      </c>
      <c r="D270" s="12"/>
      <c r="E270" s="12" t="s">
        <v>333</v>
      </c>
      <c r="F270" s="13" t="s">
        <v>334</v>
      </c>
      <c r="G270" s="12" t="s">
        <v>28</v>
      </c>
      <c r="H270" s="14">
        <v>166</v>
      </c>
      <c r="I270" s="15">
        <v>132199218.63</v>
      </c>
      <c r="J270" s="12" t="s">
        <v>335</v>
      </c>
      <c r="K270" s="12" t="s">
        <v>328</v>
      </c>
    </row>
    <row r="271" spans="1:11">
      <c r="A271" s="10" t="s">
        <v>20</v>
      </c>
      <c r="B271" s="11" t="s">
        <v>316</v>
      </c>
      <c r="C271" s="12" t="s">
        <v>317</v>
      </c>
      <c r="D271" s="12"/>
      <c r="E271" s="12" t="s">
        <v>336</v>
      </c>
      <c r="F271" s="13" t="s">
        <v>337</v>
      </c>
      <c r="G271" s="12" t="s">
        <v>28</v>
      </c>
      <c r="H271" s="14">
        <v>75</v>
      </c>
      <c r="I271" s="15">
        <v>670817.16</v>
      </c>
      <c r="J271" s="12" t="s">
        <v>338</v>
      </c>
      <c r="K271" s="12" t="s">
        <v>339</v>
      </c>
    </row>
    <row r="272" spans="1:11">
      <c r="A272" s="10" t="s">
        <v>11</v>
      </c>
      <c r="B272" t="s">
        <v>340</v>
      </c>
      <c r="C272" t="s">
        <v>341</v>
      </c>
      <c r="D272" t="s">
        <v>342</v>
      </c>
      <c r="E272" s="11" t="s">
        <v>343</v>
      </c>
      <c r="F272" s="20" t="s">
        <v>344</v>
      </c>
      <c r="G272" t="s">
        <v>17</v>
      </c>
      <c r="H272" s="21">
        <v>1705</v>
      </c>
      <c r="I272" s="22">
        <v>3410000</v>
      </c>
      <c r="J272" t="s">
        <v>345</v>
      </c>
      <c r="K272" t="s">
        <v>346</v>
      </c>
    </row>
    <row r="273" spans="1:11">
      <c r="A273" s="10" t="s">
        <v>11</v>
      </c>
      <c r="B273" t="s">
        <v>340</v>
      </c>
      <c r="C273" t="s">
        <v>341</v>
      </c>
      <c r="D273" t="s">
        <v>342</v>
      </c>
      <c r="E273" s="11" t="s">
        <v>347</v>
      </c>
      <c r="F273" s="20" t="s">
        <v>348</v>
      </c>
      <c r="G273" t="s">
        <v>17</v>
      </c>
      <c r="H273" s="21">
        <v>572</v>
      </c>
      <c r="I273" s="22">
        <v>429000</v>
      </c>
      <c r="J273" t="s">
        <v>345</v>
      </c>
      <c r="K273" t="s">
        <v>346</v>
      </c>
    </row>
    <row r="274" spans="1:11">
      <c r="A274" s="23" t="s">
        <v>20</v>
      </c>
      <c r="B274" t="s">
        <v>349</v>
      </c>
      <c r="C274" t="s">
        <v>350</v>
      </c>
      <c r="D274" t="s">
        <v>351</v>
      </c>
      <c r="E274" s="11" t="s">
        <v>352</v>
      </c>
      <c r="F274" s="20" t="s">
        <v>353</v>
      </c>
      <c r="G274" t="s">
        <v>17</v>
      </c>
      <c r="H274" s="21">
        <v>36</v>
      </c>
      <c r="I274" s="22">
        <v>5678984.8899999997</v>
      </c>
      <c r="K274" t="s">
        <v>354</v>
      </c>
    </row>
    <row r="275" spans="1:11">
      <c r="A275" s="23" t="s">
        <v>22</v>
      </c>
      <c r="B275" t="s">
        <v>349</v>
      </c>
      <c r="C275" t="s">
        <v>350</v>
      </c>
      <c r="D275" t="s">
        <v>351</v>
      </c>
      <c r="E275" s="11" t="s">
        <v>352</v>
      </c>
      <c r="F275" s="20" t="s">
        <v>353</v>
      </c>
      <c r="G275" t="s">
        <v>17</v>
      </c>
      <c r="H275" s="21">
        <v>108</v>
      </c>
      <c r="I275" s="22">
        <v>12091967.199999999</v>
      </c>
      <c r="K275" t="s">
        <v>354</v>
      </c>
    </row>
    <row r="276" spans="1:11">
      <c r="A276" s="23" t="s">
        <v>23</v>
      </c>
      <c r="B276" t="s">
        <v>349</v>
      </c>
      <c r="C276" t="s">
        <v>350</v>
      </c>
      <c r="D276" t="s">
        <v>351</v>
      </c>
      <c r="E276" s="11" t="s">
        <v>352</v>
      </c>
      <c r="F276" s="20" t="s">
        <v>353</v>
      </c>
      <c r="G276" t="s">
        <v>17</v>
      </c>
      <c r="H276" s="21">
        <v>169</v>
      </c>
      <c r="I276" s="22">
        <v>18571534.559999999</v>
      </c>
      <c r="K276" t="s">
        <v>354</v>
      </c>
    </row>
    <row r="277" spans="1:11">
      <c r="A277" s="23" t="s">
        <v>24</v>
      </c>
      <c r="B277" t="s">
        <v>349</v>
      </c>
      <c r="C277" t="s">
        <v>350</v>
      </c>
      <c r="D277" t="s">
        <v>351</v>
      </c>
      <c r="E277" s="11" t="s">
        <v>352</v>
      </c>
      <c r="F277" s="20" t="s">
        <v>353</v>
      </c>
      <c r="G277" t="s">
        <v>17</v>
      </c>
      <c r="H277" s="21">
        <v>216</v>
      </c>
      <c r="I277" s="22">
        <v>21981546.75</v>
      </c>
      <c r="K277" t="s">
        <v>354</v>
      </c>
    </row>
    <row r="278" spans="1:11">
      <c r="A278" s="23" t="s">
        <v>20</v>
      </c>
      <c r="B278" t="s">
        <v>349</v>
      </c>
      <c r="C278" t="s">
        <v>350</v>
      </c>
      <c r="D278" t="s">
        <v>351</v>
      </c>
      <c r="E278" s="11" t="s">
        <v>355</v>
      </c>
      <c r="F278" s="20" t="s">
        <v>356</v>
      </c>
      <c r="G278" t="s">
        <v>17</v>
      </c>
      <c r="H278" s="21">
        <v>8</v>
      </c>
      <c r="I278" s="22">
        <v>222105</v>
      </c>
      <c r="K278" t="s">
        <v>357</v>
      </c>
    </row>
    <row r="279" spans="1:11">
      <c r="A279" s="23" t="s">
        <v>22</v>
      </c>
      <c r="B279" t="s">
        <v>349</v>
      </c>
      <c r="C279" t="s">
        <v>350</v>
      </c>
      <c r="D279" t="s">
        <v>351</v>
      </c>
      <c r="E279" s="11" t="s">
        <v>355</v>
      </c>
      <c r="F279" s="20" t="s">
        <v>356</v>
      </c>
      <c r="G279" t="s">
        <v>17</v>
      </c>
      <c r="H279" s="21">
        <v>51</v>
      </c>
      <c r="I279" s="22">
        <v>1716081.37</v>
      </c>
      <c r="K279" t="s">
        <v>357</v>
      </c>
    </row>
    <row r="280" spans="1:11">
      <c r="A280" s="23" t="s">
        <v>23</v>
      </c>
      <c r="B280" t="s">
        <v>349</v>
      </c>
      <c r="C280" t="s">
        <v>350</v>
      </c>
      <c r="D280" t="s">
        <v>351</v>
      </c>
      <c r="E280" s="11" t="s">
        <v>355</v>
      </c>
      <c r="F280" s="20" t="s">
        <v>356</v>
      </c>
      <c r="G280" t="s">
        <v>17</v>
      </c>
      <c r="H280" s="21">
        <v>122</v>
      </c>
      <c r="I280" s="22">
        <v>3733697</v>
      </c>
      <c r="K280" t="s">
        <v>357</v>
      </c>
    </row>
    <row r="281" spans="1:11">
      <c r="A281" s="23" t="s">
        <v>24</v>
      </c>
      <c r="B281" t="s">
        <v>349</v>
      </c>
      <c r="C281" t="s">
        <v>350</v>
      </c>
      <c r="D281" t="s">
        <v>351</v>
      </c>
      <c r="E281" s="11" t="s">
        <v>355</v>
      </c>
      <c r="F281" s="20" t="s">
        <v>356</v>
      </c>
      <c r="G281" t="s">
        <v>17</v>
      </c>
      <c r="H281" s="21">
        <v>96</v>
      </c>
      <c r="I281" s="22">
        <v>3672126.38</v>
      </c>
      <c r="K281" t="s">
        <v>357</v>
      </c>
    </row>
    <row r="282" spans="1:11">
      <c r="A282" s="23" t="s">
        <v>22</v>
      </c>
      <c r="B282" t="s">
        <v>349</v>
      </c>
      <c r="C282" t="s">
        <v>350</v>
      </c>
      <c r="D282" t="s">
        <v>351</v>
      </c>
      <c r="E282" s="11" t="s">
        <v>358</v>
      </c>
      <c r="F282" s="20" t="s">
        <v>359</v>
      </c>
      <c r="G282" t="s">
        <v>28</v>
      </c>
      <c r="H282" s="21">
        <v>19</v>
      </c>
      <c r="I282" s="22">
        <v>2725000</v>
      </c>
      <c r="K282" t="s">
        <v>360</v>
      </c>
    </row>
    <row r="283" spans="1:11">
      <c r="A283" s="23" t="s">
        <v>23</v>
      </c>
      <c r="B283" t="s">
        <v>349</v>
      </c>
      <c r="C283" t="s">
        <v>350</v>
      </c>
      <c r="D283" t="s">
        <v>351</v>
      </c>
      <c r="E283" s="11" t="s">
        <v>358</v>
      </c>
      <c r="F283" s="20" t="s">
        <v>359</v>
      </c>
      <c r="G283" t="s">
        <v>28</v>
      </c>
      <c r="H283" s="21">
        <v>80</v>
      </c>
      <c r="I283" s="22">
        <v>1551441</v>
      </c>
      <c r="K283" t="s">
        <v>360</v>
      </c>
    </row>
    <row r="284" spans="1:11">
      <c r="A284" s="23" t="s">
        <v>24</v>
      </c>
      <c r="B284" t="s">
        <v>349</v>
      </c>
      <c r="C284" t="s">
        <v>350</v>
      </c>
      <c r="D284" t="s">
        <v>351</v>
      </c>
      <c r="E284" s="11" t="s">
        <v>358</v>
      </c>
      <c r="F284" s="20" t="s">
        <v>359</v>
      </c>
      <c r="G284" t="s">
        <v>28</v>
      </c>
      <c r="H284" s="21">
        <v>10</v>
      </c>
      <c r="I284" s="22">
        <v>526250</v>
      </c>
      <c r="K284" t="s">
        <v>360</v>
      </c>
    </row>
    <row r="285" spans="1:11">
      <c r="A285" s="23" t="s">
        <v>20</v>
      </c>
      <c r="B285" t="s">
        <v>349</v>
      </c>
      <c r="C285" t="s">
        <v>350</v>
      </c>
      <c r="D285" t="s">
        <v>361</v>
      </c>
      <c r="E285" s="11" t="s">
        <v>362</v>
      </c>
      <c r="F285" s="20" t="s">
        <v>363</v>
      </c>
      <c r="G285" t="s">
        <v>17</v>
      </c>
      <c r="H285" s="21">
        <v>15</v>
      </c>
      <c r="I285" s="22">
        <v>12609350.710000001</v>
      </c>
      <c r="K285" t="s">
        <v>360</v>
      </c>
    </row>
    <row r="286" spans="1:11">
      <c r="A286" s="23" t="s">
        <v>22</v>
      </c>
      <c r="B286" t="s">
        <v>349</v>
      </c>
      <c r="C286" t="s">
        <v>350</v>
      </c>
      <c r="D286" t="s">
        <v>361</v>
      </c>
      <c r="E286" s="11" t="s">
        <v>362</v>
      </c>
      <c r="F286" s="20" t="s">
        <v>363</v>
      </c>
      <c r="G286" t="s">
        <v>17</v>
      </c>
      <c r="H286" s="21">
        <v>25</v>
      </c>
      <c r="I286" s="22">
        <v>102271150.94</v>
      </c>
      <c r="K286" t="s">
        <v>360</v>
      </c>
    </row>
    <row r="287" spans="1:11">
      <c r="A287" s="23" t="s">
        <v>23</v>
      </c>
      <c r="B287" t="s">
        <v>349</v>
      </c>
      <c r="C287" t="s">
        <v>350</v>
      </c>
      <c r="D287" t="s">
        <v>361</v>
      </c>
      <c r="E287" s="11" t="s">
        <v>362</v>
      </c>
      <c r="F287" s="20" t="s">
        <v>363</v>
      </c>
      <c r="G287" t="s">
        <v>17</v>
      </c>
      <c r="H287" s="21">
        <v>68</v>
      </c>
      <c r="I287" s="22">
        <v>42716241.609999999</v>
      </c>
      <c r="K287" t="s">
        <v>360</v>
      </c>
    </row>
    <row r="288" spans="1:11">
      <c r="A288" s="23" t="s">
        <v>24</v>
      </c>
      <c r="B288" t="s">
        <v>349</v>
      </c>
      <c r="C288" t="s">
        <v>350</v>
      </c>
      <c r="D288" t="s">
        <v>361</v>
      </c>
      <c r="E288" s="11" t="s">
        <v>362</v>
      </c>
      <c r="F288" s="20" t="s">
        <v>363</v>
      </c>
      <c r="G288" t="s">
        <v>17</v>
      </c>
      <c r="H288" s="21">
        <v>58</v>
      </c>
      <c r="I288" s="22">
        <v>69892384.290000007</v>
      </c>
      <c r="K288" t="s">
        <v>360</v>
      </c>
    </row>
    <row r="289" spans="1:11">
      <c r="A289" s="10" t="s">
        <v>11</v>
      </c>
      <c r="B289" t="s">
        <v>364</v>
      </c>
      <c r="C289" t="s">
        <v>365</v>
      </c>
      <c r="D289" t="s">
        <v>366</v>
      </c>
      <c r="E289" s="24" t="s">
        <v>367</v>
      </c>
      <c r="F289" s="20" t="s">
        <v>368</v>
      </c>
      <c r="G289" t="s">
        <v>17</v>
      </c>
      <c r="H289" s="21">
        <v>1</v>
      </c>
      <c r="I289" s="22">
        <v>50000</v>
      </c>
      <c r="J289" t="s">
        <v>369</v>
      </c>
      <c r="K289" t="s">
        <v>370</v>
      </c>
    </row>
    <row r="290" spans="1:11">
      <c r="A290" s="10" t="s">
        <v>11</v>
      </c>
      <c r="B290" t="s">
        <v>364</v>
      </c>
      <c r="C290" t="s">
        <v>365</v>
      </c>
      <c r="D290" t="s">
        <v>366</v>
      </c>
      <c r="E290" s="24" t="s">
        <v>371</v>
      </c>
      <c r="F290" s="20" t="s">
        <v>372</v>
      </c>
      <c r="G290" t="s">
        <v>17</v>
      </c>
      <c r="H290" s="21">
        <v>1</v>
      </c>
      <c r="I290" s="22">
        <v>1200</v>
      </c>
      <c r="K290" t="s">
        <v>373</v>
      </c>
    </row>
    <row r="291" spans="1:11">
      <c r="A291" s="10" t="s">
        <v>20</v>
      </c>
      <c r="B291" t="s">
        <v>364</v>
      </c>
      <c r="C291" t="s">
        <v>365</v>
      </c>
      <c r="D291" t="s">
        <v>366</v>
      </c>
      <c r="E291" s="24" t="s">
        <v>374</v>
      </c>
      <c r="F291" s="20" t="s">
        <v>375</v>
      </c>
      <c r="G291" t="s">
        <v>17</v>
      </c>
      <c r="H291" s="21">
        <v>1</v>
      </c>
      <c r="I291" s="22">
        <v>3007</v>
      </c>
      <c r="K291" t="s">
        <v>376</v>
      </c>
    </row>
    <row r="292" spans="1:11">
      <c r="A292" s="10" t="s">
        <v>20</v>
      </c>
      <c r="B292" t="s">
        <v>364</v>
      </c>
      <c r="C292" t="s">
        <v>365</v>
      </c>
      <c r="D292" t="s">
        <v>366</v>
      </c>
      <c r="E292" s="24" t="s">
        <v>377</v>
      </c>
      <c r="F292" s="20" t="s">
        <v>378</v>
      </c>
      <c r="G292" t="s">
        <v>17</v>
      </c>
      <c r="H292" s="21">
        <v>2</v>
      </c>
      <c r="I292" s="22">
        <v>2000</v>
      </c>
      <c r="K292" t="s">
        <v>379</v>
      </c>
    </row>
    <row r="293" spans="1:11">
      <c r="A293" s="10" t="s">
        <v>20</v>
      </c>
      <c r="B293" t="s">
        <v>364</v>
      </c>
      <c r="C293" t="s">
        <v>365</v>
      </c>
      <c r="D293" t="s">
        <v>366</v>
      </c>
      <c r="E293" s="24" t="s">
        <v>380</v>
      </c>
      <c r="F293" s="25" t="s">
        <v>381</v>
      </c>
      <c r="G293" t="s">
        <v>17</v>
      </c>
      <c r="H293" s="21">
        <v>1</v>
      </c>
      <c r="I293" s="22">
        <v>4500</v>
      </c>
      <c r="K293" t="s">
        <v>376</v>
      </c>
    </row>
    <row r="294" spans="1:11">
      <c r="A294" s="10" t="s">
        <v>22</v>
      </c>
      <c r="B294" t="s">
        <v>364</v>
      </c>
      <c r="C294" t="s">
        <v>365</v>
      </c>
      <c r="D294" t="s">
        <v>366</v>
      </c>
      <c r="E294" s="24" t="s">
        <v>382</v>
      </c>
      <c r="F294" s="20" t="s">
        <v>383</v>
      </c>
      <c r="G294" t="s">
        <v>17</v>
      </c>
      <c r="H294" s="21">
        <v>1</v>
      </c>
      <c r="I294" s="22">
        <v>60000</v>
      </c>
      <c r="K294" t="s">
        <v>384</v>
      </c>
    </row>
    <row r="295" spans="1:11">
      <c r="A295" s="10" t="s">
        <v>22</v>
      </c>
      <c r="B295" t="s">
        <v>364</v>
      </c>
      <c r="C295" t="s">
        <v>365</v>
      </c>
      <c r="D295" t="s">
        <v>366</v>
      </c>
      <c r="E295" s="24" t="s">
        <v>385</v>
      </c>
      <c r="F295" s="20" t="s">
        <v>386</v>
      </c>
      <c r="G295" t="s">
        <v>17</v>
      </c>
      <c r="H295" s="21">
        <v>1</v>
      </c>
      <c r="I295" s="22">
        <v>2500</v>
      </c>
      <c r="J295" t="s">
        <v>387</v>
      </c>
      <c r="K295" t="s">
        <v>388</v>
      </c>
    </row>
    <row r="296" spans="1:11">
      <c r="A296" s="10" t="s">
        <v>22</v>
      </c>
      <c r="B296" t="s">
        <v>364</v>
      </c>
      <c r="C296" t="s">
        <v>365</v>
      </c>
      <c r="D296" t="s">
        <v>366</v>
      </c>
      <c r="E296" s="24" t="s">
        <v>389</v>
      </c>
      <c r="F296" s="20" t="s">
        <v>390</v>
      </c>
      <c r="G296" t="s">
        <v>17</v>
      </c>
      <c r="H296" s="21">
        <v>1</v>
      </c>
      <c r="I296" s="22">
        <v>300000</v>
      </c>
      <c r="K296" t="s">
        <v>391</v>
      </c>
    </row>
    <row r="297" spans="1:11">
      <c r="A297" s="10" t="s">
        <v>23</v>
      </c>
      <c r="B297" t="s">
        <v>364</v>
      </c>
      <c r="C297" t="s">
        <v>365</v>
      </c>
      <c r="D297" t="s">
        <v>366</v>
      </c>
      <c r="E297" s="24" t="s">
        <v>392</v>
      </c>
      <c r="F297" s="20" t="s">
        <v>393</v>
      </c>
      <c r="G297" t="s">
        <v>17</v>
      </c>
      <c r="H297" s="21">
        <v>1</v>
      </c>
      <c r="I297" s="22">
        <v>500000</v>
      </c>
      <c r="K297" t="s">
        <v>391</v>
      </c>
    </row>
    <row r="298" spans="1:11">
      <c r="A298" s="10" t="s">
        <v>23</v>
      </c>
      <c r="B298" t="s">
        <v>364</v>
      </c>
      <c r="C298" t="s">
        <v>365</v>
      </c>
      <c r="D298" t="s">
        <v>366</v>
      </c>
      <c r="E298" s="24" t="s">
        <v>394</v>
      </c>
      <c r="F298" s="20" t="s">
        <v>395</v>
      </c>
      <c r="G298" t="s">
        <v>28</v>
      </c>
      <c r="H298" s="21">
        <v>1</v>
      </c>
      <c r="I298" s="22">
        <v>7000</v>
      </c>
      <c r="K298" t="s">
        <v>396</v>
      </c>
    </row>
    <row r="299" spans="1:11">
      <c r="A299" s="10" t="s">
        <v>23</v>
      </c>
      <c r="B299" t="s">
        <v>364</v>
      </c>
      <c r="C299" t="s">
        <v>365</v>
      </c>
      <c r="D299" t="s">
        <v>366</v>
      </c>
      <c r="E299" s="24" t="s">
        <v>397</v>
      </c>
      <c r="F299" s="20" t="s">
        <v>398</v>
      </c>
      <c r="G299" t="s">
        <v>28</v>
      </c>
      <c r="H299" s="21">
        <v>1</v>
      </c>
      <c r="I299" s="22">
        <v>8000</v>
      </c>
      <c r="K299" t="s">
        <v>399</v>
      </c>
    </row>
    <row r="300" spans="1:11">
      <c r="A300" s="10" t="s">
        <v>24</v>
      </c>
      <c r="B300" t="s">
        <v>364</v>
      </c>
      <c r="C300" t="s">
        <v>365</v>
      </c>
      <c r="D300" t="s">
        <v>366</v>
      </c>
      <c r="E300" s="24" t="s">
        <v>400</v>
      </c>
      <c r="F300" s="20" t="s">
        <v>401</v>
      </c>
      <c r="G300" t="s">
        <v>28</v>
      </c>
      <c r="H300" s="21">
        <v>1</v>
      </c>
      <c r="I300" s="22">
        <v>9350</v>
      </c>
      <c r="K300" t="s">
        <v>376</v>
      </c>
    </row>
    <row r="301" spans="1:11">
      <c r="A301" s="10" t="s">
        <v>11</v>
      </c>
      <c r="B301" t="s">
        <v>402</v>
      </c>
      <c r="C301" t="s">
        <v>403</v>
      </c>
      <c r="D301" t="s">
        <v>404</v>
      </c>
      <c r="E301" s="11" t="s">
        <v>405</v>
      </c>
      <c r="F301" s="20" t="s">
        <v>406</v>
      </c>
      <c r="G301" t="s">
        <v>17</v>
      </c>
      <c r="H301" s="21">
        <v>813</v>
      </c>
      <c r="I301" s="22">
        <v>4065000</v>
      </c>
      <c r="J301" t="s">
        <v>407</v>
      </c>
      <c r="K301" t="s">
        <v>408</v>
      </c>
    </row>
    <row r="302" spans="1:11">
      <c r="A302" s="10" t="s">
        <v>20</v>
      </c>
      <c r="B302" t="s">
        <v>402</v>
      </c>
      <c r="C302" t="s">
        <v>403</v>
      </c>
      <c r="D302" t="s">
        <v>404</v>
      </c>
      <c r="E302" s="11" t="s">
        <v>405</v>
      </c>
      <c r="F302" s="20" t="s">
        <v>406</v>
      </c>
      <c r="G302" t="s">
        <v>17</v>
      </c>
      <c r="H302" s="21">
        <v>2824</v>
      </c>
      <c r="I302" s="22">
        <v>14120000</v>
      </c>
      <c r="J302" t="s">
        <v>407</v>
      </c>
      <c r="K302" t="s">
        <v>408</v>
      </c>
    </row>
    <row r="303" spans="1:11">
      <c r="A303" s="10" t="s">
        <v>22</v>
      </c>
      <c r="B303" t="s">
        <v>402</v>
      </c>
      <c r="C303" t="s">
        <v>403</v>
      </c>
      <c r="D303" t="s">
        <v>404</v>
      </c>
      <c r="E303" s="11" t="s">
        <v>405</v>
      </c>
      <c r="F303" s="20" t="s">
        <v>406</v>
      </c>
      <c r="G303" t="s">
        <v>17</v>
      </c>
      <c r="H303" s="21">
        <v>644</v>
      </c>
      <c r="I303" s="22">
        <v>3220000</v>
      </c>
      <c r="J303" t="s">
        <v>407</v>
      </c>
      <c r="K303" t="s">
        <v>408</v>
      </c>
    </row>
    <row r="304" spans="1:11">
      <c r="A304" s="10" t="s">
        <v>11</v>
      </c>
      <c r="B304" t="s">
        <v>402</v>
      </c>
      <c r="C304" t="s">
        <v>403</v>
      </c>
      <c r="D304" t="s">
        <v>404</v>
      </c>
      <c r="E304" s="11" t="s">
        <v>409</v>
      </c>
      <c r="F304" s="20" t="s">
        <v>410</v>
      </c>
      <c r="G304" t="s">
        <v>17</v>
      </c>
      <c r="H304" s="21">
        <v>0</v>
      </c>
      <c r="I304" s="22">
        <v>0</v>
      </c>
      <c r="J304" t="s">
        <v>411</v>
      </c>
      <c r="K304" t="s">
        <v>412</v>
      </c>
    </row>
    <row r="305" spans="1:11">
      <c r="A305" s="10" t="s">
        <v>20</v>
      </c>
      <c r="B305" t="s">
        <v>402</v>
      </c>
      <c r="C305" t="s">
        <v>403</v>
      </c>
      <c r="D305" t="s">
        <v>404</v>
      </c>
      <c r="E305" s="11" t="s">
        <v>409</v>
      </c>
      <c r="F305" s="20" t="s">
        <v>410</v>
      </c>
      <c r="G305" t="s">
        <v>17</v>
      </c>
      <c r="H305" s="21">
        <v>29</v>
      </c>
      <c r="I305" s="22">
        <v>1056385.25</v>
      </c>
      <c r="J305" t="s">
        <v>407</v>
      </c>
      <c r="K305" t="s">
        <v>412</v>
      </c>
    </row>
    <row r="306" spans="1:11">
      <c r="A306" s="10" t="s">
        <v>22</v>
      </c>
      <c r="B306" t="s">
        <v>402</v>
      </c>
      <c r="C306" t="s">
        <v>403</v>
      </c>
      <c r="D306" t="s">
        <v>404</v>
      </c>
      <c r="E306" s="11" t="s">
        <v>409</v>
      </c>
      <c r="F306" s="20" t="s">
        <v>410</v>
      </c>
      <c r="G306" t="s">
        <v>17</v>
      </c>
      <c r="H306" s="21">
        <v>63</v>
      </c>
      <c r="I306" s="22">
        <v>1858753.25</v>
      </c>
      <c r="J306" t="s">
        <v>407</v>
      </c>
      <c r="K306" t="s">
        <v>412</v>
      </c>
    </row>
    <row r="307" spans="1:11">
      <c r="A307" s="10" t="s">
        <v>23</v>
      </c>
      <c r="B307" t="s">
        <v>402</v>
      </c>
      <c r="C307" t="s">
        <v>403</v>
      </c>
      <c r="D307" t="s">
        <v>404</v>
      </c>
      <c r="E307" s="11" t="s">
        <v>409</v>
      </c>
      <c r="F307" s="20" t="s">
        <v>410</v>
      </c>
      <c r="G307" t="s">
        <v>17</v>
      </c>
      <c r="H307" s="21">
        <v>73</v>
      </c>
      <c r="I307" s="22">
        <v>1932223</v>
      </c>
      <c r="J307" t="s">
        <v>407</v>
      </c>
      <c r="K307" t="s">
        <v>412</v>
      </c>
    </row>
    <row r="308" spans="1:11">
      <c r="A308" s="10" t="s">
        <v>23</v>
      </c>
      <c r="B308" t="s">
        <v>402</v>
      </c>
      <c r="C308" t="s">
        <v>403</v>
      </c>
      <c r="D308" t="s">
        <v>404</v>
      </c>
      <c r="E308" s="11" t="s">
        <v>413</v>
      </c>
      <c r="F308" s="20" t="s">
        <v>414</v>
      </c>
      <c r="G308" t="s">
        <v>17</v>
      </c>
      <c r="H308" s="21">
        <v>153</v>
      </c>
      <c r="I308" s="22">
        <v>1853500</v>
      </c>
      <c r="J308" t="s">
        <v>407</v>
      </c>
      <c r="K308" t="s">
        <v>415</v>
      </c>
    </row>
    <row r="309" spans="1:11">
      <c r="A309" s="10" t="s">
        <v>24</v>
      </c>
      <c r="B309" t="s">
        <v>402</v>
      </c>
      <c r="C309" t="s">
        <v>403</v>
      </c>
      <c r="D309" t="s">
        <v>404</v>
      </c>
      <c r="E309" s="11" t="s">
        <v>413</v>
      </c>
      <c r="F309" s="20" t="s">
        <v>414</v>
      </c>
      <c r="G309" t="s">
        <v>17</v>
      </c>
      <c r="H309" s="21">
        <v>147</v>
      </c>
      <c r="I309" s="22">
        <v>1769500</v>
      </c>
      <c r="J309" t="s">
        <v>407</v>
      </c>
      <c r="K309" t="s">
        <v>415</v>
      </c>
    </row>
    <row r="310" spans="1:11">
      <c r="A310" s="10" t="s">
        <v>23</v>
      </c>
      <c r="B310" t="s">
        <v>402</v>
      </c>
      <c r="C310" t="s">
        <v>403</v>
      </c>
      <c r="D310" t="s">
        <v>404</v>
      </c>
      <c r="E310" s="11" t="s">
        <v>416</v>
      </c>
      <c r="F310" s="20" t="s">
        <v>417</v>
      </c>
      <c r="G310" t="s">
        <v>17</v>
      </c>
      <c r="H310" s="21">
        <v>8</v>
      </c>
      <c r="I310" s="22">
        <v>1565000</v>
      </c>
      <c r="J310" t="s">
        <v>407</v>
      </c>
      <c r="K310" t="s">
        <v>418</v>
      </c>
    </row>
    <row r="311" spans="1:11">
      <c r="A311" s="10" t="s">
        <v>24</v>
      </c>
      <c r="B311" t="s">
        <v>402</v>
      </c>
      <c r="C311" t="s">
        <v>403</v>
      </c>
      <c r="D311" t="s">
        <v>404</v>
      </c>
      <c r="E311" s="11" t="s">
        <v>416</v>
      </c>
      <c r="F311" s="20" t="s">
        <v>417</v>
      </c>
      <c r="G311" t="s">
        <v>17</v>
      </c>
      <c r="H311" s="21">
        <v>7</v>
      </c>
      <c r="I311" s="22">
        <v>1585000</v>
      </c>
      <c r="J311" t="s">
        <v>407</v>
      </c>
      <c r="K311" t="s">
        <v>418</v>
      </c>
    </row>
    <row r="312" spans="1:11">
      <c r="A312" s="10" t="s">
        <v>11</v>
      </c>
      <c r="B312" t="s">
        <v>402</v>
      </c>
      <c r="C312" t="s">
        <v>403</v>
      </c>
      <c r="D312" t="s">
        <v>404</v>
      </c>
      <c r="E312" s="11" t="s">
        <v>419</v>
      </c>
      <c r="F312" s="20" t="s">
        <v>420</v>
      </c>
      <c r="G312" t="s">
        <v>17</v>
      </c>
      <c r="H312" s="21">
        <v>0</v>
      </c>
      <c r="I312" s="22">
        <v>0</v>
      </c>
      <c r="J312" t="s">
        <v>411</v>
      </c>
      <c r="K312" t="s">
        <v>418</v>
      </c>
    </row>
    <row r="313" spans="1:11">
      <c r="A313" s="10" t="s">
        <v>20</v>
      </c>
      <c r="B313" t="s">
        <v>402</v>
      </c>
      <c r="C313" t="s">
        <v>403</v>
      </c>
      <c r="D313" t="s">
        <v>404</v>
      </c>
      <c r="E313" s="11" t="s">
        <v>419</v>
      </c>
      <c r="F313" s="20" t="s">
        <v>420</v>
      </c>
      <c r="G313" t="s">
        <v>17</v>
      </c>
      <c r="H313" s="21">
        <v>19</v>
      </c>
      <c r="I313" s="22">
        <v>834391</v>
      </c>
      <c r="J313" t="s">
        <v>407</v>
      </c>
      <c r="K313" t="s">
        <v>418</v>
      </c>
    </row>
    <row r="314" spans="1:11">
      <c r="A314" s="10" t="s">
        <v>22</v>
      </c>
      <c r="B314" t="s">
        <v>402</v>
      </c>
      <c r="C314" t="s">
        <v>403</v>
      </c>
      <c r="D314" t="s">
        <v>404</v>
      </c>
      <c r="E314" s="11" t="s">
        <v>419</v>
      </c>
      <c r="F314" s="20" t="s">
        <v>420</v>
      </c>
      <c r="G314" t="s">
        <v>17</v>
      </c>
      <c r="H314" s="21">
        <v>54</v>
      </c>
      <c r="I314" s="22">
        <v>3286697.84</v>
      </c>
      <c r="J314" t="s">
        <v>407</v>
      </c>
      <c r="K314" t="s">
        <v>418</v>
      </c>
    </row>
    <row r="315" spans="1:11">
      <c r="A315" s="10" t="s">
        <v>23</v>
      </c>
      <c r="B315" t="s">
        <v>402</v>
      </c>
      <c r="C315" t="s">
        <v>403</v>
      </c>
      <c r="D315" t="s">
        <v>404</v>
      </c>
      <c r="E315" s="11" t="s">
        <v>419</v>
      </c>
      <c r="F315" s="20" t="s">
        <v>420</v>
      </c>
      <c r="G315" t="s">
        <v>17</v>
      </c>
      <c r="H315" s="21">
        <v>65</v>
      </c>
      <c r="I315" s="22">
        <v>5565112</v>
      </c>
      <c r="J315" t="s">
        <v>407</v>
      </c>
      <c r="K315" t="s">
        <v>418</v>
      </c>
    </row>
    <row r="316" spans="1:11">
      <c r="A316" s="10" t="s">
        <v>24</v>
      </c>
      <c r="B316" t="s">
        <v>402</v>
      </c>
      <c r="C316" t="s">
        <v>403</v>
      </c>
      <c r="D316" t="s">
        <v>404</v>
      </c>
      <c r="E316" s="11" t="s">
        <v>419</v>
      </c>
      <c r="F316" s="20" t="s">
        <v>420</v>
      </c>
      <c r="G316" t="s">
        <v>17</v>
      </c>
      <c r="H316" s="21">
        <v>82</v>
      </c>
      <c r="I316" s="22">
        <v>3673225</v>
      </c>
      <c r="J316" t="s">
        <v>407</v>
      </c>
      <c r="K316" t="s">
        <v>418</v>
      </c>
    </row>
    <row r="317" spans="1:11">
      <c r="A317" s="10" t="s">
        <v>24</v>
      </c>
      <c r="B317" t="s">
        <v>402</v>
      </c>
      <c r="C317" t="s">
        <v>403</v>
      </c>
      <c r="D317" t="s">
        <v>404</v>
      </c>
      <c r="E317" s="11" t="s">
        <v>419</v>
      </c>
      <c r="F317" s="20" t="s">
        <v>420</v>
      </c>
      <c r="G317" t="s">
        <v>17</v>
      </c>
      <c r="H317" s="21">
        <v>14</v>
      </c>
      <c r="I317" s="22">
        <v>1886450</v>
      </c>
      <c r="J317" t="s">
        <v>421</v>
      </c>
      <c r="K317" t="s">
        <v>418</v>
      </c>
    </row>
    <row r="318" spans="1:11">
      <c r="A318" s="10" t="s">
        <v>11</v>
      </c>
      <c r="B318" t="s">
        <v>402</v>
      </c>
      <c r="C318" t="s">
        <v>403</v>
      </c>
      <c r="D318" t="s">
        <v>404</v>
      </c>
      <c r="E318" s="11" t="s">
        <v>422</v>
      </c>
      <c r="F318" s="20" t="s">
        <v>423</v>
      </c>
      <c r="G318" t="s">
        <v>17</v>
      </c>
      <c r="H318" s="21">
        <v>0</v>
      </c>
      <c r="I318" s="22">
        <v>0</v>
      </c>
      <c r="J318" t="s">
        <v>411</v>
      </c>
      <c r="K318" t="s">
        <v>424</v>
      </c>
    </row>
    <row r="319" spans="1:11">
      <c r="A319" s="10" t="s">
        <v>20</v>
      </c>
      <c r="B319" t="s">
        <v>402</v>
      </c>
      <c r="C319" t="s">
        <v>403</v>
      </c>
      <c r="D319" t="s">
        <v>404</v>
      </c>
      <c r="E319" s="11" t="s">
        <v>422</v>
      </c>
      <c r="F319" s="20" t="s">
        <v>423</v>
      </c>
      <c r="G319" t="s">
        <v>17</v>
      </c>
      <c r="H319" s="21">
        <v>20</v>
      </c>
      <c r="I319" s="22">
        <v>1350176.25</v>
      </c>
      <c r="J319" t="s">
        <v>407</v>
      </c>
      <c r="K319" t="s">
        <v>424</v>
      </c>
    </row>
    <row r="320" spans="1:11">
      <c r="A320" s="10" t="s">
        <v>22</v>
      </c>
      <c r="B320" t="s">
        <v>402</v>
      </c>
      <c r="C320" t="s">
        <v>403</v>
      </c>
      <c r="D320" t="s">
        <v>404</v>
      </c>
      <c r="E320" s="11" t="s">
        <v>422</v>
      </c>
      <c r="F320" s="20" t="s">
        <v>423</v>
      </c>
      <c r="G320" t="s">
        <v>17</v>
      </c>
      <c r="H320" s="21">
        <v>70</v>
      </c>
      <c r="I320" s="22">
        <v>6591680.5</v>
      </c>
      <c r="J320" t="s">
        <v>407</v>
      </c>
      <c r="K320" t="s">
        <v>424</v>
      </c>
    </row>
    <row r="321" spans="1:11">
      <c r="A321" s="10" t="s">
        <v>23</v>
      </c>
      <c r="B321" t="s">
        <v>402</v>
      </c>
      <c r="C321" t="s">
        <v>403</v>
      </c>
      <c r="D321" t="s">
        <v>404</v>
      </c>
      <c r="E321" s="11" t="s">
        <v>422</v>
      </c>
      <c r="F321" s="20" t="s">
        <v>423</v>
      </c>
      <c r="G321" t="s">
        <v>17</v>
      </c>
      <c r="H321" s="21">
        <v>44</v>
      </c>
      <c r="I321" s="22">
        <v>5323625</v>
      </c>
      <c r="J321" t="s">
        <v>407</v>
      </c>
      <c r="K321" t="s">
        <v>424</v>
      </c>
    </row>
    <row r="322" spans="1:11">
      <c r="A322" s="10" t="s">
        <v>24</v>
      </c>
      <c r="B322" t="s">
        <v>402</v>
      </c>
      <c r="C322" t="s">
        <v>403</v>
      </c>
      <c r="D322" t="s">
        <v>404</v>
      </c>
      <c r="E322" s="11" t="s">
        <v>422</v>
      </c>
      <c r="F322" s="20" t="s">
        <v>423</v>
      </c>
      <c r="G322" t="s">
        <v>17</v>
      </c>
      <c r="H322" s="21">
        <v>32</v>
      </c>
      <c r="I322" s="22">
        <v>3071000</v>
      </c>
      <c r="J322" t="s">
        <v>407</v>
      </c>
      <c r="K322" t="s">
        <v>424</v>
      </c>
    </row>
    <row r="323" spans="1:11">
      <c r="A323" s="10" t="s">
        <v>24</v>
      </c>
      <c r="B323" t="s">
        <v>402</v>
      </c>
      <c r="C323" t="s">
        <v>403</v>
      </c>
      <c r="D323" t="s">
        <v>404</v>
      </c>
      <c r="E323" s="11" t="s">
        <v>422</v>
      </c>
      <c r="F323" s="20" t="s">
        <v>423</v>
      </c>
      <c r="G323" t="s">
        <v>17</v>
      </c>
      <c r="H323" s="21">
        <v>1</v>
      </c>
      <c r="I323" s="22">
        <v>100000</v>
      </c>
      <c r="J323" t="s">
        <v>425</v>
      </c>
      <c r="K323" t="s">
        <v>424</v>
      </c>
    </row>
    <row r="324" spans="1:11" s="27" customFormat="1">
      <c r="A324" s="26" t="s">
        <v>11</v>
      </c>
      <c r="B324" s="27" t="s">
        <v>426</v>
      </c>
      <c r="C324" s="27" t="s">
        <v>427</v>
      </c>
      <c r="D324" s="27" t="s">
        <v>428</v>
      </c>
      <c r="E324" s="27" t="s">
        <v>429</v>
      </c>
      <c r="F324" s="27" t="s">
        <v>430</v>
      </c>
      <c r="G324" t="s">
        <v>17</v>
      </c>
      <c r="H324" s="28">
        <v>7</v>
      </c>
      <c r="I324" s="29">
        <v>81285</v>
      </c>
      <c r="K324" s="27" t="s">
        <v>431</v>
      </c>
    </row>
    <row r="325" spans="1:11" s="30" customFormat="1">
      <c r="A325" s="26" t="s">
        <v>11</v>
      </c>
      <c r="B325" s="30" t="s">
        <v>426</v>
      </c>
      <c r="C325" s="30" t="s">
        <v>427</v>
      </c>
      <c r="D325" s="30" t="s">
        <v>432</v>
      </c>
      <c r="E325" s="30" t="s">
        <v>433</v>
      </c>
      <c r="F325" s="30" t="s">
        <v>434</v>
      </c>
      <c r="G325" t="s">
        <v>17</v>
      </c>
      <c r="H325" s="31">
        <v>381</v>
      </c>
      <c r="I325" s="32">
        <v>30000821</v>
      </c>
      <c r="J325" s="30" t="s">
        <v>435</v>
      </c>
      <c r="K325" s="30" t="s">
        <v>436</v>
      </c>
    </row>
    <row r="326" spans="1:11" s="30" customFormat="1">
      <c r="A326" s="26" t="s">
        <v>11</v>
      </c>
      <c r="B326" s="30" t="s">
        <v>426</v>
      </c>
      <c r="C326" s="30" t="s">
        <v>427</v>
      </c>
      <c r="D326" s="27" t="s">
        <v>428</v>
      </c>
      <c r="E326" s="30" t="s">
        <v>437</v>
      </c>
      <c r="F326" s="30" t="s">
        <v>438</v>
      </c>
      <c r="G326" t="s">
        <v>17</v>
      </c>
      <c r="H326" s="31">
        <v>29</v>
      </c>
      <c r="I326" s="32">
        <v>10921327</v>
      </c>
      <c r="K326" s="30" t="s">
        <v>439</v>
      </c>
    </row>
    <row r="327" spans="1:11" s="27" customFormat="1">
      <c r="A327" s="26" t="s">
        <v>11</v>
      </c>
      <c r="B327" s="27" t="s">
        <v>426</v>
      </c>
      <c r="C327" s="27" t="s">
        <v>427</v>
      </c>
      <c r="D327" s="27" t="s">
        <v>432</v>
      </c>
      <c r="E327" s="27" t="s">
        <v>440</v>
      </c>
      <c r="F327" s="27" t="s">
        <v>441</v>
      </c>
      <c r="G327" t="s">
        <v>17</v>
      </c>
      <c r="H327" s="28">
        <v>4</v>
      </c>
      <c r="I327" s="29">
        <v>3647780</v>
      </c>
      <c r="K327" s="27" t="s">
        <v>442</v>
      </c>
    </row>
    <row r="328" spans="1:11" s="27" customFormat="1" ht="12.75">
      <c r="A328" s="26" t="s">
        <v>11</v>
      </c>
      <c r="B328" s="27" t="s">
        <v>426</v>
      </c>
      <c r="C328" s="27" t="s">
        <v>427</v>
      </c>
      <c r="D328" s="27" t="s">
        <v>432</v>
      </c>
      <c r="E328" s="27" t="s">
        <v>443</v>
      </c>
      <c r="F328" s="30" t="s">
        <v>444</v>
      </c>
      <c r="G328" s="27" t="s">
        <v>28</v>
      </c>
      <c r="H328" s="28">
        <v>3</v>
      </c>
      <c r="I328" s="29">
        <v>41132220</v>
      </c>
      <c r="K328" s="27" t="s">
        <v>439</v>
      </c>
    </row>
    <row r="329" spans="1:11" s="27" customFormat="1" ht="12.75">
      <c r="A329" s="26" t="s">
        <v>20</v>
      </c>
      <c r="B329" s="27" t="s">
        <v>426</v>
      </c>
      <c r="C329" s="27" t="s">
        <v>427</v>
      </c>
      <c r="D329" s="27" t="s">
        <v>428</v>
      </c>
      <c r="E329" s="27" t="s">
        <v>429</v>
      </c>
      <c r="F329" s="27" t="s">
        <v>430</v>
      </c>
      <c r="G329" s="27" t="s">
        <v>17</v>
      </c>
      <c r="H329" s="28">
        <v>7</v>
      </c>
      <c r="I329" s="33">
        <v>93935</v>
      </c>
      <c r="K329" s="27" t="s">
        <v>431</v>
      </c>
    </row>
    <row r="330" spans="1:11" s="27" customFormat="1" ht="12.75">
      <c r="A330" s="26" t="s">
        <v>20</v>
      </c>
      <c r="B330" s="27" t="s">
        <v>426</v>
      </c>
      <c r="C330" s="27" t="s">
        <v>427</v>
      </c>
      <c r="D330" s="27" t="s">
        <v>432</v>
      </c>
      <c r="E330" s="27" t="s">
        <v>433</v>
      </c>
      <c r="F330" s="27" t="s">
        <v>434</v>
      </c>
      <c r="G330" s="27" t="s">
        <v>17</v>
      </c>
      <c r="H330" s="28">
        <v>127</v>
      </c>
      <c r="I330" s="29">
        <v>9997607</v>
      </c>
      <c r="J330" s="30" t="s">
        <v>435</v>
      </c>
      <c r="K330" s="30" t="s">
        <v>445</v>
      </c>
    </row>
    <row r="331" spans="1:11" s="27" customFormat="1" ht="12.75">
      <c r="A331" s="26" t="s">
        <v>20</v>
      </c>
      <c r="B331" s="27" t="s">
        <v>426</v>
      </c>
      <c r="C331" s="27" t="s">
        <v>427</v>
      </c>
      <c r="D331" s="27" t="s">
        <v>428</v>
      </c>
      <c r="E331" s="30" t="s">
        <v>437</v>
      </c>
      <c r="F331" s="27" t="s">
        <v>438</v>
      </c>
      <c r="G331" s="27" t="s">
        <v>17</v>
      </c>
      <c r="H331" s="28">
        <v>29</v>
      </c>
      <c r="I331" s="29">
        <v>11020352</v>
      </c>
      <c r="K331" s="27" t="s">
        <v>439</v>
      </c>
    </row>
    <row r="332" spans="1:11" s="27" customFormat="1" ht="12.75">
      <c r="A332" s="26" t="s">
        <v>20</v>
      </c>
      <c r="B332" s="27" t="s">
        <v>426</v>
      </c>
      <c r="C332" s="27" t="s">
        <v>427</v>
      </c>
      <c r="D332" s="27" t="s">
        <v>432</v>
      </c>
      <c r="E332" s="27" t="s">
        <v>440</v>
      </c>
      <c r="F332" s="30" t="s">
        <v>441</v>
      </c>
      <c r="G332" s="27" t="s">
        <v>17</v>
      </c>
      <c r="H332" s="28">
        <v>5</v>
      </c>
      <c r="I332" s="29">
        <v>3779412</v>
      </c>
      <c r="K332" s="27" t="s">
        <v>442</v>
      </c>
    </row>
    <row r="333" spans="1:11" s="27" customFormat="1" ht="12.75">
      <c r="A333" s="26" t="s">
        <v>20</v>
      </c>
      <c r="B333" s="27" t="s">
        <v>426</v>
      </c>
      <c r="C333" s="27" t="s">
        <v>427</v>
      </c>
      <c r="D333" s="27" t="s">
        <v>432</v>
      </c>
      <c r="E333" s="27" t="s">
        <v>443</v>
      </c>
      <c r="F333" s="27" t="s">
        <v>444</v>
      </c>
      <c r="G333" s="27" t="s">
        <v>28</v>
      </c>
      <c r="H333" s="28">
        <v>3</v>
      </c>
      <c r="I333" s="29">
        <v>35722285</v>
      </c>
      <c r="K333" s="27" t="s">
        <v>439</v>
      </c>
    </row>
    <row r="334" spans="1:11" s="27" customFormat="1" ht="12.75">
      <c r="A334" s="26" t="s">
        <v>22</v>
      </c>
      <c r="B334" s="27" t="s">
        <v>426</v>
      </c>
      <c r="C334" s="27" t="s">
        <v>427</v>
      </c>
      <c r="D334" s="27" t="s">
        <v>428</v>
      </c>
      <c r="E334" s="27" t="s">
        <v>429</v>
      </c>
      <c r="F334" s="27" t="s">
        <v>430</v>
      </c>
      <c r="G334" s="27" t="s">
        <v>17</v>
      </c>
      <c r="H334" s="28">
        <v>15</v>
      </c>
      <c r="I334" s="29">
        <v>159547.5</v>
      </c>
      <c r="K334" s="27" t="s">
        <v>431</v>
      </c>
    </row>
    <row r="335" spans="1:11" s="27" customFormat="1" ht="12.75">
      <c r="A335" s="26" t="s">
        <v>22</v>
      </c>
      <c r="B335" s="27" t="s">
        <v>426</v>
      </c>
      <c r="C335" s="27" t="s">
        <v>427</v>
      </c>
      <c r="D335" s="27" t="s">
        <v>428</v>
      </c>
      <c r="E335" s="30" t="s">
        <v>437</v>
      </c>
      <c r="F335" s="27" t="s">
        <v>438</v>
      </c>
      <c r="G335" s="27" t="s">
        <v>17</v>
      </c>
      <c r="H335" s="27">
        <v>29</v>
      </c>
      <c r="I335" s="33">
        <v>10055543</v>
      </c>
      <c r="K335" s="27" t="s">
        <v>439</v>
      </c>
    </row>
    <row r="336" spans="1:11" s="27" customFormat="1" ht="12.75">
      <c r="A336" s="26" t="s">
        <v>22</v>
      </c>
      <c r="B336" s="27" t="s">
        <v>426</v>
      </c>
      <c r="C336" s="27" t="s">
        <v>427</v>
      </c>
      <c r="D336" s="27" t="s">
        <v>432</v>
      </c>
      <c r="E336" s="30" t="s">
        <v>440</v>
      </c>
      <c r="F336" s="27" t="s">
        <v>441</v>
      </c>
      <c r="G336" s="27" t="s">
        <v>17</v>
      </c>
      <c r="H336" s="28">
        <v>4</v>
      </c>
      <c r="I336" s="29">
        <v>3570414</v>
      </c>
      <c r="K336" s="27" t="s">
        <v>442</v>
      </c>
    </row>
    <row r="337" spans="1:11" s="27" customFormat="1" ht="12.75">
      <c r="A337" s="26" t="s">
        <v>22</v>
      </c>
      <c r="B337" s="27" t="s">
        <v>426</v>
      </c>
      <c r="C337" s="27" t="s">
        <v>427</v>
      </c>
      <c r="D337" s="27" t="s">
        <v>432</v>
      </c>
      <c r="E337" s="30" t="s">
        <v>443</v>
      </c>
      <c r="F337" s="27" t="s">
        <v>444</v>
      </c>
      <c r="G337" s="27" t="s">
        <v>28</v>
      </c>
      <c r="H337" s="28">
        <v>3</v>
      </c>
      <c r="I337" s="33">
        <v>35722285</v>
      </c>
      <c r="K337" s="27" t="s">
        <v>439</v>
      </c>
    </row>
    <row r="338" spans="1:11" s="27" customFormat="1" ht="12.75">
      <c r="A338" s="26" t="s">
        <v>23</v>
      </c>
      <c r="B338" s="27" t="s">
        <v>426</v>
      </c>
      <c r="C338" s="27" t="s">
        <v>427</v>
      </c>
      <c r="D338" s="27" t="s">
        <v>428</v>
      </c>
      <c r="E338" s="27" t="s">
        <v>429</v>
      </c>
      <c r="F338" s="27" t="s">
        <v>430</v>
      </c>
      <c r="G338" s="27" t="s">
        <v>17</v>
      </c>
      <c r="H338" s="28">
        <v>32</v>
      </c>
      <c r="I338" s="29">
        <v>301160</v>
      </c>
      <c r="K338" s="27" t="s">
        <v>431</v>
      </c>
    </row>
    <row r="339" spans="1:11" s="27" customFormat="1" ht="12.75">
      <c r="A339" s="26" t="s">
        <v>23</v>
      </c>
      <c r="B339" s="27" t="s">
        <v>426</v>
      </c>
      <c r="C339" s="27" t="s">
        <v>427</v>
      </c>
      <c r="D339" s="27" t="s">
        <v>428</v>
      </c>
      <c r="E339" s="30" t="s">
        <v>437</v>
      </c>
      <c r="F339" s="27" t="s">
        <v>438</v>
      </c>
      <c r="G339" s="27" t="s">
        <v>17</v>
      </c>
      <c r="H339" s="28">
        <v>27</v>
      </c>
      <c r="I339" s="29">
        <v>8758561.0999999996</v>
      </c>
      <c r="K339" s="27" t="s">
        <v>439</v>
      </c>
    </row>
    <row r="340" spans="1:11" s="27" customFormat="1" ht="12.75">
      <c r="A340" s="26" t="s">
        <v>23</v>
      </c>
      <c r="B340" s="27" t="s">
        <v>426</v>
      </c>
      <c r="C340" s="27" t="s">
        <v>427</v>
      </c>
      <c r="D340" s="27" t="s">
        <v>432</v>
      </c>
      <c r="E340" s="27" t="s">
        <v>440</v>
      </c>
      <c r="F340" s="27" t="s">
        <v>441</v>
      </c>
      <c r="G340" s="27" t="s">
        <v>17</v>
      </c>
      <c r="H340" s="28">
        <v>5</v>
      </c>
      <c r="I340" s="29">
        <v>3770414</v>
      </c>
      <c r="K340" s="27" t="s">
        <v>442</v>
      </c>
    </row>
    <row r="341" spans="1:11" s="27" customFormat="1" ht="12.75">
      <c r="A341" s="26" t="s">
        <v>23</v>
      </c>
      <c r="B341" s="27" t="s">
        <v>426</v>
      </c>
      <c r="C341" s="27" t="s">
        <v>427</v>
      </c>
      <c r="D341" s="27" t="s">
        <v>432</v>
      </c>
      <c r="E341" s="27" t="s">
        <v>443</v>
      </c>
      <c r="F341" s="27" t="s">
        <v>444</v>
      </c>
      <c r="G341" s="27" t="s">
        <v>28</v>
      </c>
      <c r="H341" s="28">
        <v>3</v>
      </c>
      <c r="I341" s="29">
        <v>39514400</v>
      </c>
      <c r="K341" s="27" t="s">
        <v>439</v>
      </c>
    </row>
    <row r="342" spans="1:11" s="27" customFormat="1" ht="12.75">
      <c r="A342" s="26" t="s">
        <v>24</v>
      </c>
      <c r="B342" s="27" t="s">
        <v>426</v>
      </c>
      <c r="C342" s="27" t="s">
        <v>427</v>
      </c>
      <c r="D342" s="27" t="s">
        <v>428</v>
      </c>
      <c r="E342" s="27" t="s">
        <v>429</v>
      </c>
      <c r="F342" s="27" t="s">
        <v>430</v>
      </c>
      <c r="G342" s="27" t="s">
        <v>17</v>
      </c>
      <c r="H342" s="28">
        <v>17</v>
      </c>
      <c r="I342" s="29">
        <v>121999</v>
      </c>
      <c r="K342" s="27" t="s">
        <v>431</v>
      </c>
    </row>
    <row r="343" spans="1:11" s="27" customFormat="1" ht="12.75">
      <c r="A343" s="26" t="s">
        <v>24</v>
      </c>
      <c r="B343" s="27" t="s">
        <v>426</v>
      </c>
      <c r="C343" s="27" t="s">
        <v>427</v>
      </c>
      <c r="D343" s="27" t="s">
        <v>428</v>
      </c>
      <c r="E343" s="30" t="s">
        <v>437</v>
      </c>
      <c r="F343" s="27" t="s">
        <v>438</v>
      </c>
      <c r="G343" s="27" t="s">
        <v>17</v>
      </c>
      <c r="H343" s="28">
        <v>25</v>
      </c>
      <c r="I343" s="29">
        <v>5628684</v>
      </c>
      <c r="K343" s="27" t="s">
        <v>439</v>
      </c>
    </row>
    <row r="344" spans="1:11" s="27" customFormat="1" ht="12.75">
      <c r="A344" s="26" t="s">
        <v>24</v>
      </c>
      <c r="B344" s="27" t="s">
        <v>426</v>
      </c>
      <c r="C344" s="27" t="s">
        <v>427</v>
      </c>
      <c r="D344" s="27" t="s">
        <v>432</v>
      </c>
      <c r="E344" s="27" t="s">
        <v>440</v>
      </c>
      <c r="F344" s="27" t="s">
        <v>441</v>
      </c>
      <c r="G344" s="27" t="s">
        <v>17</v>
      </c>
      <c r="H344" s="28">
        <v>4</v>
      </c>
      <c r="I344" s="29">
        <v>2677809</v>
      </c>
      <c r="K344" s="27" t="s">
        <v>442</v>
      </c>
    </row>
    <row r="345" spans="1:11" s="27" customFormat="1" ht="12.75">
      <c r="A345" s="26" t="s">
        <v>24</v>
      </c>
      <c r="B345" s="27" t="s">
        <v>426</v>
      </c>
      <c r="C345" s="27" t="s">
        <v>427</v>
      </c>
      <c r="D345" s="27" t="s">
        <v>432</v>
      </c>
      <c r="E345" s="27" t="s">
        <v>443</v>
      </c>
      <c r="F345" s="27" t="s">
        <v>444</v>
      </c>
      <c r="G345" s="27" t="s">
        <v>28</v>
      </c>
      <c r="H345" s="28">
        <v>3</v>
      </c>
      <c r="I345" s="29">
        <v>32098376</v>
      </c>
      <c r="K345" s="27" t="s">
        <v>439</v>
      </c>
    </row>
    <row r="346" spans="1:11">
      <c r="A346" s="23" t="s">
        <v>20</v>
      </c>
      <c r="B346" t="s">
        <v>446</v>
      </c>
      <c r="C346" t="s">
        <v>447</v>
      </c>
      <c r="D346" t="s">
        <v>448</v>
      </c>
      <c r="E346" s="11" t="s">
        <v>449</v>
      </c>
      <c r="F346" s="20" t="s">
        <v>450</v>
      </c>
      <c r="G346" t="s">
        <v>17</v>
      </c>
      <c r="I346" s="22">
        <v>3830808.23</v>
      </c>
      <c r="K346" t="s">
        <v>451</v>
      </c>
    </row>
    <row r="347" spans="1:11">
      <c r="A347" s="23" t="s">
        <v>22</v>
      </c>
      <c r="B347" t="s">
        <v>446</v>
      </c>
      <c r="C347" t="s">
        <v>447</v>
      </c>
      <c r="D347" s="34" t="s">
        <v>448</v>
      </c>
      <c r="E347" s="11" t="s">
        <v>449</v>
      </c>
      <c r="F347" s="20" t="s">
        <v>450</v>
      </c>
      <c r="G347" t="s">
        <v>17</v>
      </c>
      <c r="I347" s="22">
        <v>1784450</v>
      </c>
      <c r="K347" t="s">
        <v>451</v>
      </c>
    </row>
    <row r="348" spans="1:11">
      <c r="A348" s="23" t="s">
        <v>23</v>
      </c>
      <c r="B348" t="s">
        <v>446</v>
      </c>
      <c r="C348" t="s">
        <v>447</v>
      </c>
      <c r="D348" t="s">
        <v>448</v>
      </c>
      <c r="E348" s="11" t="s">
        <v>449</v>
      </c>
      <c r="F348" s="20" t="s">
        <v>450</v>
      </c>
      <c r="G348" t="s">
        <v>17</v>
      </c>
      <c r="I348" s="22">
        <v>1398961.51</v>
      </c>
      <c r="K348" t="s">
        <v>451</v>
      </c>
    </row>
    <row r="349" spans="1:11">
      <c r="A349" s="23" t="s">
        <v>24</v>
      </c>
      <c r="B349" t="s">
        <v>446</v>
      </c>
      <c r="C349" t="s">
        <v>447</v>
      </c>
      <c r="D349" t="s">
        <v>448</v>
      </c>
      <c r="E349" s="11" t="s">
        <v>449</v>
      </c>
      <c r="F349" s="20" t="s">
        <v>450</v>
      </c>
      <c r="G349" t="s">
        <v>17</v>
      </c>
      <c r="I349" s="22">
        <v>2781458.35</v>
      </c>
      <c r="K349" t="s">
        <v>451</v>
      </c>
    </row>
    <row r="350" spans="1:11">
      <c r="A350" s="10" t="s">
        <v>11</v>
      </c>
      <c r="B350" t="s">
        <v>452</v>
      </c>
      <c r="C350" s="35" t="s">
        <v>453</v>
      </c>
      <c r="D350" s="12" t="s">
        <v>98</v>
      </c>
      <c r="E350" s="12" t="s">
        <v>98</v>
      </c>
      <c r="F350" s="13" t="s">
        <v>98</v>
      </c>
      <c r="G350" s="12" t="s">
        <v>98</v>
      </c>
      <c r="H350" s="14">
        <v>0</v>
      </c>
      <c r="I350" s="15">
        <v>0</v>
      </c>
      <c r="J350" s="12" t="s">
        <v>99</v>
      </c>
      <c r="K350" s="12" t="s">
        <v>98</v>
      </c>
    </row>
    <row r="351" spans="1:11">
      <c r="A351" s="10" t="s">
        <v>20</v>
      </c>
      <c r="B351" t="s">
        <v>452</v>
      </c>
      <c r="C351" s="35" t="s">
        <v>453</v>
      </c>
      <c r="D351" s="12" t="s">
        <v>98</v>
      </c>
      <c r="E351" s="12" t="s">
        <v>98</v>
      </c>
      <c r="F351" s="13" t="s">
        <v>98</v>
      </c>
      <c r="G351" s="12" t="s">
        <v>98</v>
      </c>
      <c r="H351" s="14">
        <v>0</v>
      </c>
      <c r="I351" s="15">
        <v>0</v>
      </c>
      <c r="J351" s="12" t="s">
        <v>99</v>
      </c>
      <c r="K351" s="12" t="s">
        <v>98</v>
      </c>
    </row>
    <row r="352" spans="1:11">
      <c r="A352" s="10" t="s">
        <v>22</v>
      </c>
      <c r="B352" t="s">
        <v>452</v>
      </c>
      <c r="C352" s="35" t="s">
        <v>453</v>
      </c>
      <c r="D352" s="12" t="s">
        <v>98</v>
      </c>
      <c r="E352" s="12" t="s">
        <v>98</v>
      </c>
      <c r="F352" s="13" t="s">
        <v>98</v>
      </c>
      <c r="G352" s="12" t="s">
        <v>98</v>
      </c>
      <c r="H352" s="14">
        <v>0</v>
      </c>
      <c r="I352" s="15">
        <v>0</v>
      </c>
      <c r="J352" s="12" t="s">
        <v>99</v>
      </c>
      <c r="K352" s="12" t="s">
        <v>98</v>
      </c>
    </row>
    <row r="353" spans="1:11">
      <c r="A353" s="10" t="s">
        <v>23</v>
      </c>
      <c r="B353" t="s">
        <v>452</v>
      </c>
      <c r="C353" s="35" t="s">
        <v>453</v>
      </c>
      <c r="D353" s="12" t="s">
        <v>98</v>
      </c>
      <c r="E353" s="12" t="s">
        <v>98</v>
      </c>
      <c r="F353" s="13" t="s">
        <v>98</v>
      </c>
      <c r="G353" s="12" t="s">
        <v>98</v>
      </c>
      <c r="H353" s="14">
        <v>0</v>
      </c>
      <c r="I353" s="15">
        <v>0</v>
      </c>
      <c r="J353" s="12" t="s">
        <v>99</v>
      </c>
      <c r="K353" s="12" t="s">
        <v>98</v>
      </c>
    </row>
    <row r="354" spans="1:11">
      <c r="A354" s="10" t="s">
        <v>24</v>
      </c>
      <c r="B354" t="s">
        <v>452</v>
      </c>
      <c r="C354" s="35" t="s">
        <v>453</v>
      </c>
      <c r="D354" s="12" t="s">
        <v>98</v>
      </c>
      <c r="E354" s="12" t="s">
        <v>98</v>
      </c>
      <c r="F354" s="13" t="s">
        <v>98</v>
      </c>
      <c r="G354" s="12" t="s">
        <v>98</v>
      </c>
      <c r="H354" s="14">
        <v>0</v>
      </c>
      <c r="I354" s="15">
        <v>0</v>
      </c>
      <c r="J354" s="12" t="s">
        <v>99</v>
      </c>
      <c r="K354" s="12" t="s">
        <v>98</v>
      </c>
    </row>
    <row r="355" spans="1:11" s="24" customFormat="1">
      <c r="A355" s="13">
        <v>2020</v>
      </c>
      <c r="B355" s="11" t="s">
        <v>42</v>
      </c>
      <c r="C355" s="11" t="s">
        <v>43</v>
      </c>
      <c r="D355" s="24" t="s">
        <v>454</v>
      </c>
      <c r="E355" s="24" t="s">
        <v>455</v>
      </c>
      <c r="F355" s="20" t="s">
        <v>456</v>
      </c>
      <c r="G355" s="24" t="s">
        <v>28</v>
      </c>
      <c r="H355" s="36">
        <v>267</v>
      </c>
      <c r="I355" s="37">
        <v>1675000</v>
      </c>
      <c r="K355" s="24" t="s">
        <v>457</v>
      </c>
    </row>
    <row r="356" spans="1:11" s="24" customFormat="1">
      <c r="A356" s="13">
        <v>2021</v>
      </c>
      <c r="B356" s="11" t="s">
        <v>42</v>
      </c>
      <c r="C356" s="11" t="s">
        <v>43</v>
      </c>
      <c r="D356" s="24" t="s">
        <v>454</v>
      </c>
      <c r="E356" s="24" t="s">
        <v>455</v>
      </c>
      <c r="F356" s="20" t="s">
        <v>456</v>
      </c>
      <c r="G356" s="24" t="s">
        <v>28</v>
      </c>
      <c r="H356" s="36">
        <v>323</v>
      </c>
      <c r="I356" s="37"/>
      <c r="K356" s="24" t="s">
        <v>457</v>
      </c>
    </row>
    <row r="357" spans="1:11" s="24" customFormat="1">
      <c r="A357" s="13">
        <v>2022</v>
      </c>
      <c r="B357" s="11" t="s">
        <v>42</v>
      </c>
      <c r="C357" s="11" t="s">
        <v>43</v>
      </c>
      <c r="D357" s="24" t="s">
        <v>454</v>
      </c>
      <c r="E357" s="24" t="s">
        <v>455</v>
      </c>
      <c r="F357" s="20" t="s">
        <v>456</v>
      </c>
      <c r="G357" s="24" t="s">
        <v>28</v>
      </c>
      <c r="H357" s="36">
        <v>275</v>
      </c>
      <c r="I357" s="37">
        <v>1622053</v>
      </c>
      <c r="K357" s="24" t="s">
        <v>457</v>
      </c>
    </row>
    <row r="358" spans="1:11" s="24" customFormat="1">
      <c r="A358" s="13">
        <v>2023</v>
      </c>
      <c r="B358" s="11" t="s">
        <v>42</v>
      </c>
      <c r="C358" s="11" t="s">
        <v>43</v>
      </c>
      <c r="D358" s="24" t="s">
        <v>454</v>
      </c>
      <c r="E358" s="24" t="s">
        <v>455</v>
      </c>
      <c r="F358" s="20" t="s">
        <v>456</v>
      </c>
      <c r="G358" s="24" t="s">
        <v>28</v>
      </c>
      <c r="H358" s="36">
        <v>297</v>
      </c>
      <c r="I358" s="37">
        <v>1600000</v>
      </c>
      <c r="K358" s="24" t="s">
        <v>457</v>
      </c>
    </row>
    <row r="359" spans="1:11" s="24" customFormat="1">
      <c r="A359" s="13">
        <v>2024</v>
      </c>
      <c r="B359" s="11" t="s">
        <v>42</v>
      </c>
      <c r="C359" s="11" t="s">
        <v>43</v>
      </c>
      <c r="D359" s="24" t="s">
        <v>454</v>
      </c>
      <c r="E359" s="24" t="s">
        <v>455</v>
      </c>
      <c r="F359" s="20" t="s">
        <v>456</v>
      </c>
      <c r="G359" s="24" t="s">
        <v>28</v>
      </c>
      <c r="H359" s="36">
        <v>325</v>
      </c>
      <c r="I359" s="37">
        <v>1600000</v>
      </c>
      <c r="K359" s="24" t="s">
        <v>457</v>
      </c>
    </row>
    <row r="360" spans="1:11" s="24" customFormat="1">
      <c r="A360" s="13">
        <v>2024</v>
      </c>
      <c r="B360" s="11" t="s">
        <v>42</v>
      </c>
      <c r="C360" s="11" t="s">
        <v>43</v>
      </c>
      <c r="D360" s="24" t="s">
        <v>454</v>
      </c>
      <c r="E360" s="24" t="s">
        <v>458</v>
      </c>
      <c r="F360" s="20" t="s">
        <v>459</v>
      </c>
      <c r="G360" s="24" t="s">
        <v>28</v>
      </c>
      <c r="H360" s="36">
        <v>300</v>
      </c>
      <c r="I360" s="37">
        <v>1200000</v>
      </c>
      <c r="K360" s="24" t="s">
        <v>460</v>
      </c>
    </row>
    <row r="361" spans="1:11" s="24" customFormat="1">
      <c r="A361" s="13" t="s">
        <v>11</v>
      </c>
      <c r="B361" s="11" t="s">
        <v>42</v>
      </c>
      <c r="C361" s="11" t="s">
        <v>43</v>
      </c>
      <c r="D361" s="24" t="s">
        <v>454</v>
      </c>
      <c r="E361" s="24" t="s">
        <v>461</v>
      </c>
      <c r="F361" s="20" t="s">
        <v>462</v>
      </c>
      <c r="G361" s="24" t="s">
        <v>28</v>
      </c>
      <c r="H361" s="36">
        <v>1733</v>
      </c>
      <c r="I361" s="37">
        <v>53461342</v>
      </c>
      <c r="J361" s="24" t="s">
        <v>463</v>
      </c>
      <c r="K361" s="24" t="s">
        <v>464</v>
      </c>
    </row>
    <row r="362" spans="1:11" s="24" customFormat="1">
      <c r="A362" s="13" t="s">
        <v>20</v>
      </c>
      <c r="B362" s="11" t="s">
        <v>42</v>
      </c>
      <c r="C362" s="11" t="s">
        <v>43</v>
      </c>
      <c r="D362" s="24" t="s">
        <v>454</v>
      </c>
      <c r="E362" s="24" t="s">
        <v>461</v>
      </c>
      <c r="F362" s="20" t="s">
        <v>462</v>
      </c>
      <c r="G362" s="24" t="s">
        <v>28</v>
      </c>
      <c r="H362" s="36">
        <v>1035</v>
      </c>
      <c r="I362" s="37">
        <v>30837262</v>
      </c>
      <c r="K362" s="24" t="s">
        <v>464</v>
      </c>
    </row>
    <row r="363" spans="1:11" s="24" customFormat="1">
      <c r="A363" s="13" t="s">
        <v>22</v>
      </c>
      <c r="B363" s="11" t="s">
        <v>42</v>
      </c>
      <c r="C363" s="11" t="s">
        <v>43</v>
      </c>
      <c r="D363" s="24" t="s">
        <v>454</v>
      </c>
      <c r="E363" s="24" t="s">
        <v>461</v>
      </c>
      <c r="F363" s="20" t="s">
        <v>462</v>
      </c>
      <c r="G363" s="24" t="s">
        <v>28</v>
      </c>
      <c r="H363" s="36">
        <v>806</v>
      </c>
      <c r="I363" s="37">
        <v>45541560</v>
      </c>
      <c r="K363" s="24" t="s">
        <v>464</v>
      </c>
    </row>
    <row r="364" spans="1:11" s="24" customFormat="1">
      <c r="A364" s="13" t="s">
        <v>23</v>
      </c>
      <c r="B364" s="11" t="s">
        <v>42</v>
      </c>
      <c r="C364" s="11" t="s">
        <v>43</v>
      </c>
      <c r="D364" s="24" t="s">
        <v>454</v>
      </c>
      <c r="E364" s="24" t="s">
        <v>461</v>
      </c>
      <c r="F364" s="20" t="s">
        <v>462</v>
      </c>
      <c r="G364" s="24" t="s">
        <v>28</v>
      </c>
      <c r="H364" s="36">
        <v>907</v>
      </c>
      <c r="I364" s="37">
        <v>41332246</v>
      </c>
      <c r="K364" s="24" t="s">
        <v>464</v>
      </c>
    </row>
    <row r="365" spans="1:11" s="24" customFormat="1">
      <c r="A365" s="13" t="s">
        <v>24</v>
      </c>
      <c r="B365" s="11" t="s">
        <v>42</v>
      </c>
      <c r="C365" s="11" t="s">
        <v>43</v>
      </c>
      <c r="D365" s="24" t="s">
        <v>454</v>
      </c>
      <c r="E365" s="24" t="s">
        <v>461</v>
      </c>
      <c r="F365" s="20" t="s">
        <v>462</v>
      </c>
      <c r="G365" s="24" t="s">
        <v>28</v>
      </c>
      <c r="H365" s="36">
        <v>913</v>
      </c>
      <c r="I365" s="37">
        <v>51920000</v>
      </c>
      <c r="K365" s="24" t="s">
        <v>464</v>
      </c>
    </row>
    <row r="366" spans="1:11" s="24" customFormat="1">
      <c r="A366" s="13">
        <v>2024</v>
      </c>
      <c r="B366" s="11" t="s">
        <v>42</v>
      </c>
      <c r="C366" s="11" t="s">
        <v>43</v>
      </c>
      <c r="D366" s="24" t="s">
        <v>454</v>
      </c>
      <c r="E366" s="24" t="s">
        <v>465</v>
      </c>
      <c r="F366" s="20" t="s">
        <v>466</v>
      </c>
      <c r="G366" s="24" t="s">
        <v>28</v>
      </c>
      <c r="H366" s="36">
        <v>50</v>
      </c>
      <c r="I366" s="37">
        <v>1679000</v>
      </c>
      <c r="K366" s="24" t="s">
        <v>467</v>
      </c>
    </row>
    <row r="367" spans="1:11" s="24" customFormat="1">
      <c r="A367" s="13">
        <v>2024</v>
      </c>
      <c r="B367" s="11" t="s">
        <v>42</v>
      </c>
      <c r="C367" s="11" t="s">
        <v>43</v>
      </c>
      <c r="D367" s="24" t="s">
        <v>454</v>
      </c>
      <c r="E367" s="24" t="s">
        <v>468</v>
      </c>
      <c r="F367" s="20" t="s">
        <v>469</v>
      </c>
      <c r="G367" s="24" t="s">
        <v>28</v>
      </c>
      <c r="H367" s="36">
        <v>80</v>
      </c>
      <c r="I367" s="37">
        <v>1048000</v>
      </c>
      <c r="K367" s="24" t="s">
        <v>467</v>
      </c>
    </row>
    <row r="368" spans="1:11" s="24" customFormat="1">
      <c r="A368" s="13">
        <v>2024</v>
      </c>
      <c r="B368" s="11" t="s">
        <v>42</v>
      </c>
      <c r="C368" s="11" t="s">
        <v>43</v>
      </c>
      <c r="D368" s="24" t="s">
        <v>454</v>
      </c>
      <c r="E368" s="24" t="s">
        <v>470</v>
      </c>
      <c r="F368" s="20" t="s">
        <v>471</v>
      </c>
      <c r="G368" s="24" t="s">
        <v>28</v>
      </c>
      <c r="H368" s="36">
        <v>50</v>
      </c>
      <c r="I368" s="37">
        <v>1593000</v>
      </c>
      <c r="K368" s="24" t="s">
        <v>467</v>
      </c>
    </row>
    <row r="369" spans="1:11" s="24" customFormat="1">
      <c r="A369" s="13" t="s">
        <v>23</v>
      </c>
      <c r="B369" s="11" t="s">
        <v>42</v>
      </c>
      <c r="C369" s="11" t="s">
        <v>43</v>
      </c>
      <c r="D369" s="24" t="s">
        <v>454</v>
      </c>
      <c r="E369" s="24" t="s">
        <v>472</v>
      </c>
      <c r="F369" s="20" t="s">
        <v>473</v>
      </c>
      <c r="G369" s="24" t="s">
        <v>28</v>
      </c>
      <c r="H369" s="36">
        <v>100</v>
      </c>
      <c r="I369" s="37">
        <v>1133000</v>
      </c>
      <c r="K369" s="24" t="s">
        <v>474</v>
      </c>
    </row>
    <row r="370" spans="1:11" s="24" customFormat="1">
      <c r="A370" s="13" t="s">
        <v>24</v>
      </c>
      <c r="B370" s="11" t="s">
        <v>42</v>
      </c>
      <c r="C370" s="11" t="s">
        <v>43</v>
      </c>
      <c r="D370" s="24" t="s">
        <v>454</v>
      </c>
      <c r="E370" s="24" t="s">
        <v>472</v>
      </c>
      <c r="F370" s="20" t="s">
        <v>475</v>
      </c>
      <c r="G370" s="24" t="s">
        <v>28</v>
      </c>
      <c r="H370" s="36">
        <v>450</v>
      </c>
      <c r="I370" s="37">
        <v>1072300</v>
      </c>
      <c r="K370" s="24" t="s">
        <v>474</v>
      </c>
    </row>
    <row r="371" spans="1:11" s="24" customFormat="1">
      <c r="A371" s="13">
        <v>2020</v>
      </c>
      <c r="B371" s="11" t="s">
        <v>42</v>
      </c>
      <c r="C371" s="11" t="s">
        <v>43</v>
      </c>
      <c r="D371" s="24" t="s">
        <v>454</v>
      </c>
      <c r="E371" s="24" t="s">
        <v>476</v>
      </c>
      <c r="F371" s="20" t="s">
        <v>477</v>
      </c>
      <c r="G371" s="24" t="s">
        <v>28</v>
      </c>
      <c r="H371" s="36">
        <v>90</v>
      </c>
      <c r="I371" s="37"/>
      <c r="K371" s="24" t="s">
        <v>478</v>
      </c>
    </row>
    <row r="372" spans="1:11" s="24" customFormat="1">
      <c r="A372" s="13">
        <v>2021</v>
      </c>
      <c r="B372" s="11" t="s">
        <v>42</v>
      </c>
      <c r="C372" s="11" t="s">
        <v>43</v>
      </c>
      <c r="D372" s="24" t="s">
        <v>454</v>
      </c>
      <c r="E372" s="24" t="s">
        <v>476</v>
      </c>
      <c r="F372" s="20" t="s">
        <v>477</v>
      </c>
      <c r="G372" s="24" t="s">
        <v>28</v>
      </c>
      <c r="H372" s="36">
        <v>180</v>
      </c>
      <c r="I372" s="37"/>
      <c r="K372" s="24" t="s">
        <v>478</v>
      </c>
    </row>
    <row r="373" spans="1:11" s="24" customFormat="1">
      <c r="A373" s="13">
        <v>2022</v>
      </c>
      <c r="B373" s="11" t="s">
        <v>42</v>
      </c>
      <c r="C373" s="11" t="s">
        <v>43</v>
      </c>
      <c r="D373" s="24" t="s">
        <v>454</v>
      </c>
      <c r="E373" s="24" t="s">
        <v>476</v>
      </c>
      <c r="F373" s="20" t="s">
        <v>477</v>
      </c>
      <c r="G373" s="24" t="s">
        <v>28</v>
      </c>
      <c r="H373" s="36">
        <v>197</v>
      </c>
      <c r="I373" s="37"/>
      <c r="K373" s="24" t="s">
        <v>478</v>
      </c>
    </row>
    <row r="374" spans="1:11" s="24" customFormat="1">
      <c r="A374" s="13">
        <v>2023</v>
      </c>
      <c r="B374" s="11" t="s">
        <v>42</v>
      </c>
      <c r="C374" s="11" t="s">
        <v>43</v>
      </c>
      <c r="D374" s="24" t="s">
        <v>454</v>
      </c>
      <c r="E374" s="24" t="s">
        <v>476</v>
      </c>
      <c r="F374" s="20" t="s">
        <v>477</v>
      </c>
      <c r="G374" s="24" t="s">
        <v>28</v>
      </c>
      <c r="H374" s="36">
        <v>180</v>
      </c>
      <c r="I374" s="37">
        <v>16900000</v>
      </c>
      <c r="K374" s="24" t="s">
        <v>478</v>
      </c>
    </row>
    <row r="375" spans="1:11" s="24" customFormat="1">
      <c r="A375" s="13">
        <v>2024</v>
      </c>
      <c r="B375" s="11" t="s">
        <v>42</v>
      </c>
      <c r="C375" s="11" t="s">
        <v>43</v>
      </c>
      <c r="D375" s="24" t="s">
        <v>454</v>
      </c>
      <c r="E375" s="24" t="s">
        <v>476</v>
      </c>
      <c r="F375" s="20" t="s">
        <v>477</v>
      </c>
      <c r="G375" s="24" t="s">
        <v>28</v>
      </c>
      <c r="H375" s="36">
        <v>100</v>
      </c>
      <c r="I375" s="37">
        <v>16900000</v>
      </c>
      <c r="K375" s="24" t="s">
        <v>478</v>
      </c>
    </row>
    <row r="376" spans="1:11" s="24" customFormat="1">
      <c r="A376" s="13" t="s">
        <v>20</v>
      </c>
      <c r="B376" s="11" t="s">
        <v>42</v>
      </c>
      <c r="C376" s="11" t="s">
        <v>43</v>
      </c>
      <c r="D376" s="24" t="s">
        <v>204</v>
      </c>
      <c r="E376" s="24" t="s">
        <v>479</v>
      </c>
      <c r="F376" s="20" t="s">
        <v>480</v>
      </c>
      <c r="G376" s="24" t="s">
        <v>28</v>
      </c>
      <c r="H376" s="36">
        <f>622+1090</f>
        <v>1712</v>
      </c>
      <c r="I376" s="37">
        <v>24528000</v>
      </c>
      <c r="J376" s="36" t="s">
        <v>481</v>
      </c>
      <c r="K376" s="36" t="s">
        <v>482</v>
      </c>
    </row>
    <row r="377" spans="1:11" s="24" customFormat="1">
      <c r="A377" s="13" t="s">
        <v>22</v>
      </c>
      <c r="B377" s="11" t="s">
        <v>42</v>
      </c>
      <c r="C377" s="11" t="s">
        <v>43</v>
      </c>
      <c r="D377" s="24" t="s">
        <v>204</v>
      </c>
      <c r="E377" s="24" t="s">
        <v>479</v>
      </c>
      <c r="F377" s="20" t="s">
        <v>480</v>
      </c>
      <c r="G377" s="24" t="s">
        <v>28</v>
      </c>
      <c r="H377" s="36">
        <f>619+1050</f>
        <v>1669</v>
      </c>
      <c r="I377" s="37">
        <v>21209003.16</v>
      </c>
      <c r="J377" s="36" t="s">
        <v>483</v>
      </c>
      <c r="K377" s="36" t="s">
        <v>482</v>
      </c>
    </row>
    <row r="378" spans="1:11" s="24" customFormat="1">
      <c r="A378" s="13" t="s">
        <v>23</v>
      </c>
      <c r="B378" s="11" t="s">
        <v>42</v>
      </c>
      <c r="C378" s="11" t="s">
        <v>43</v>
      </c>
      <c r="D378" s="24" t="s">
        <v>204</v>
      </c>
      <c r="E378" s="24" t="s">
        <v>479</v>
      </c>
      <c r="F378" s="20" t="s">
        <v>480</v>
      </c>
      <c r="G378" s="24" t="s">
        <v>28</v>
      </c>
      <c r="H378" s="36">
        <f>613+1019</f>
        <v>1632</v>
      </c>
      <c r="I378" s="37">
        <v>19701803.16</v>
      </c>
      <c r="J378" s="36" t="s">
        <v>484</v>
      </c>
      <c r="K378" s="36" t="s">
        <v>482</v>
      </c>
    </row>
    <row r="379" spans="1:11" s="24" customFormat="1">
      <c r="A379" s="13" t="s">
        <v>24</v>
      </c>
      <c r="B379" s="11" t="s">
        <v>42</v>
      </c>
      <c r="C379" s="11" t="s">
        <v>43</v>
      </c>
      <c r="D379" s="24" t="s">
        <v>204</v>
      </c>
      <c r="E379" s="24" t="s">
        <v>479</v>
      </c>
      <c r="F379" s="20" t="s">
        <v>480</v>
      </c>
      <c r="G379" s="24" t="s">
        <v>28</v>
      </c>
      <c r="H379" s="36">
        <f>628+1026</f>
        <v>1654</v>
      </c>
      <c r="I379" s="37">
        <v>21093803.16</v>
      </c>
      <c r="J379" s="36" t="s">
        <v>485</v>
      </c>
      <c r="K379" s="36" t="s">
        <v>482</v>
      </c>
    </row>
    <row r="380" spans="1:11" s="24" customFormat="1">
      <c r="A380" s="13" t="s">
        <v>486</v>
      </c>
      <c r="B380" s="11" t="s">
        <v>42</v>
      </c>
      <c r="C380" s="11" t="s">
        <v>43</v>
      </c>
      <c r="D380" s="24" t="s">
        <v>487</v>
      </c>
      <c r="E380" s="24" t="s">
        <v>488</v>
      </c>
      <c r="F380" s="20" t="s">
        <v>489</v>
      </c>
      <c r="G380" s="13" t="s">
        <v>28</v>
      </c>
      <c r="H380" s="36">
        <v>200</v>
      </c>
      <c r="I380" s="37">
        <v>29142000</v>
      </c>
      <c r="K380" s="24" t="s">
        <v>490</v>
      </c>
    </row>
    <row r="381" spans="1:11" s="24" customFormat="1">
      <c r="A381" s="13" t="s">
        <v>491</v>
      </c>
      <c r="B381" s="11" t="s">
        <v>42</v>
      </c>
      <c r="C381" s="11" t="s">
        <v>43</v>
      </c>
      <c r="D381" s="24" t="s">
        <v>492</v>
      </c>
      <c r="E381" s="24" t="s">
        <v>493</v>
      </c>
      <c r="F381" s="20" t="s">
        <v>494</v>
      </c>
      <c r="G381" s="38" t="s">
        <v>28</v>
      </c>
      <c r="H381" s="36">
        <v>159</v>
      </c>
      <c r="I381" s="37">
        <v>3180000</v>
      </c>
      <c r="K381" s="24" t="s">
        <v>495</v>
      </c>
    </row>
    <row r="382" spans="1:11" s="24" customFormat="1">
      <c r="A382" s="13" t="s">
        <v>486</v>
      </c>
      <c r="B382" s="11" t="s">
        <v>42</v>
      </c>
      <c r="C382" s="11" t="s">
        <v>43</v>
      </c>
      <c r="D382" s="24" t="s">
        <v>487</v>
      </c>
      <c r="E382" s="24" t="s">
        <v>496</v>
      </c>
      <c r="F382" s="20" t="s">
        <v>489</v>
      </c>
      <c r="G382" s="24" t="s">
        <v>28</v>
      </c>
      <c r="H382" s="36">
        <v>200</v>
      </c>
      <c r="I382" s="37">
        <v>29142000</v>
      </c>
      <c r="J382" s="24" t="s">
        <v>497</v>
      </c>
      <c r="K382" s="24" t="s">
        <v>490</v>
      </c>
    </row>
    <row r="383" spans="1:11">
      <c r="A383" s="23" t="s">
        <v>11</v>
      </c>
      <c r="B383" t="s">
        <v>498</v>
      </c>
      <c r="C383" t="s">
        <v>499</v>
      </c>
      <c r="D383" s="12" t="s">
        <v>98</v>
      </c>
      <c r="E383" s="12" t="s">
        <v>98</v>
      </c>
      <c r="F383" s="13" t="s">
        <v>98</v>
      </c>
      <c r="G383" s="20" t="s">
        <v>98</v>
      </c>
      <c r="H383" s="14">
        <v>0</v>
      </c>
      <c r="I383" s="15">
        <v>0</v>
      </c>
      <c r="J383" s="20" t="s">
        <v>500</v>
      </c>
      <c r="K383" s="20" t="s">
        <v>98</v>
      </c>
    </row>
    <row r="384" spans="1:11">
      <c r="A384" s="23" t="s">
        <v>20</v>
      </c>
      <c r="B384" t="s">
        <v>498</v>
      </c>
      <c r="C384" t="s">
        <v>499</v>
      </c>
      <c r="D384" s="12" t="s">
        <v>98</v>
      </c>
      <c r="E384" s="12" t="s">
        <v>98</v>
      </c>
      <c r="F384" s="13" t="s">
        <v>98</v>
      </c>
      <c r="G384" s="20" t="s">
        <v>98</v>
      </c>
      <c r="H384" s="14">
        <v>0</v>
      </c>
      <c r="I384" s="15">
        <v>0</v>
      </c>
      <c r="J384" s="20" t="s">
        <v>500</v>
      </c>
      <c r="K384" s="20" t="s">
        <v>98</v>
      </c>
    </row>
    <row r="385" spans="1:11">
      <c r="A385" s="23" t="s">
        <v>22</v>
      </c>
      <c r="B385" t="s">
        <v>498</v>
      </c>
      <c r="C385" t="s">
        <v>499</v>
      </c>
      <c r="D385" s="12" t="s">
        <v>98</v>
      </c>
      <c r="E385" s="12" t="s">
        <v>98</v>
      </c>
      <c r="F385" s="13" t="s">
        <v>98</v>
      </c>
      <c r="G385" s="20" t="s">
        <v>98</v>
      </c>
      <c r="H385" s="14">
        <v>0</v>
      </c>
      <c r="I385" s="15">
        <v>0</v>
      </c>
      <c r="J385" s="20" t="s">
        <v>500</v>
      </c>
      <c r="K385" s="20" t="s">
        <v>98</v>
      </c>
    </row>
    <row r="386" spans="1:11">
      <c r="A386" s="23" t="s">
        <v>23</v>
      </c>
      <c r="B386" t="s">
        <v>498</v>
      </c>
      <c r="C386" t="s">
        <v>499</v>
      </c>
      <c r="D386" s="12" t="s">
        <v>98</v>
      </c>
      <c r="E386" s="12" t="s">
        <v>98</v>
      </c>
      <c r="F386" s="13" t="s">
        <v>98</v>
      </c>
      <c r="G386" s="20" t="s">
        <v>98</v>
      </c>
      <c r="H386" s="14">
        <v>0</v>
      </c>
      <c r="I386" s="15">
        <v>0</v>
      </c>
      <c r="J386" s="20" t="s">
        <v>500</v>
      </c>
      <c r="K386" s="20" t="s">
        <v>98</v>
      </c>
    </row>
    <row r="387" spans="1:11">
      <c r="A387" s="23" t="s">
        <v>24</v>
      </c>
      <c r="B387" t="s">
        <v>498</v>
      </c>
      <c r="C387" t="s">
        <v>499</v>
      </c>
      <c r="D387" s="12" t="s">
        <v>98</v>
      </c>
      <c r="E387" s="12" t="s">
        <v>98</v>
      </c>
      <c r="F387" s="13" t="s">
        <v>98</v>
      </c>
      <c r="G387" s="20" t="s">
        <v>98</v>
      </c>
      <c r="H387" s="14">
        <v>0</v>
      </c>
      <c r="I387" s="15">
        <v>0</v>
      </c>
      <c r="J387" s="20" t="s">
        <v>500</v>
      </c>
      <c r="K387" s="20" t="s">
        <v>98</v>
      </c>
    </row>
    <row r="388" spans="1:11">
      <c r="A388" s="23" t="s">
        <v>11</v>
      </c>
      <c r="B388" t="s">
        <v>501</v>
      </c>
      <c r="C388" t="s">
        <v>502</v>
      </c>
      <c r="D388" t="s">
        <v>503</v>
      </c>
      <c r="E388" s="11" t="s">
        <v>504</v>
      </c>
      <c r="F388" s="20" t="s">
        <v>505</v>
      </c>
      <c r="G388" s="13" t="s">
        <v>17</v>
      </c>
      <c r="H388" s="21">
        <v>6</v>
      </c>
      <c r="I388" s="22">
        <v>96529990.140000001</v>
      </c>
      <c r="K388" s="20" t="s">
        <v>504</v>
      </c>
    </row>
    <row r="389" spans="1:11">
      <c r="A389" s="23" t="s">
        <v>20</v>
      </c>
      <c r="B389" t="s">
        <v>501</v>
      </c>
      <c r="C389" t="s">
        <v>502</v>
      </c>
      <c r="D389" t="s">
        <v>503</v>
      </c>
      <c r="E389" s="11" t="s">
        <v>504</v>
      </c>
      <c r="F389" s="20" t="s">
        <v>505</v>
      </c>
      <c r="G389" s="13" t="s">
        <v>17</v>
      </c>
      <c r="H389" s="21">
        <v>3</v>
      </c>
      <c r="I389" s="22">
        <v>285107137.18000001</v>
      </c>
      <c r="K389" s="20" t="s">
        <v>504</v>
      </c>
    </row>
    <row r="390" spans="1:11">
      <c r="A390" s="23" t="s">
        <v>22</v>
      </c>
      <c r="B390" t="s">
        <v>501</v>
      </c>
      <c r="C390" t="s">
        <v>502</v>
      </c>
      <c r="D390" t="s">
        <v>503</v>
      </c>
      <c r="E390" s="11" t="s">
        <v>504</v>
      </c>
      <c r="F390" s="20" t="s">
        <v>505</v>
      </c>
      <c r="G390" s="13" t="s">
        <v>17</v>
      </c>
      <c r="H390" s="21">
        <v>9</v>
      </c>
      <c r="I390" s="22">
        <v>1671745297.6600001</v>
      </c>
      <c r="K390" s="20" t="s">
        <v>504</v>
      </c>
    </row>
    <row r="391" spans="1:11">
      <c r="A391" s="23" t="s">
        <v>23</v>
      </c>
      <c r="B391" t="s">
        <v>501</v>
      </c>
      <c r="C391" t="s">
        <v>502</v>
      </c>
      <c r="D391" t="s">
        <v>503</v>
      </c>
      <c r="E391" s="11" t="s">
        <v>504</v>
      </c>
      <c r="F391" s="20" t="s">
        <v>505</v>
      </c>
      <c r="G391" s="13" t="s">
        <v>17</v>
      </c>
      <c r="H391" s="21">
        <v>6</v>
      </c>
      <c r="I391" s="22">
        <v>1774086224.1700001</v>
      </c>
      <c r="K391" s="20" t="s">
        <v>504</v>
      </c>
    </row>
    <row r="392" spans="1:11">
      <c r="A392" s="23" t="s">
        <v>23</v>
      </c>
      <c r="B392" t="s">
        <v>501</v>
      </c>
      <c r="C392" t="s">
        <v>502</v>
      </c>
      <c r="D392" t="s">
        <v>506</v>
      </c>
      <c r="E392" s="11" t="s">
        <v>507</v>
      </c>
      <c r="F392" s="20" t="s">
        <v>508</v>
      </c>
      <c r="G392" s="13" t="s">
        <v>17</v>
      </c>
      <c r="H392" s="21">
        <v>2</v>
      </c>
      <c r="I392" s="22">
        <v>71366630.680000007</v>
      </c>
      <c r="K392" s="20" t="s">
        <v>504</v>
      </c>
    </row>
    <row r="393" spans="1:11">
      <c r="A393" s="23" t="s">
        <v>24</v>
      </c>
      <c r="B393" t="s">
        <v>501</v>
      </c>
      <c r="C393" t="s">
        <v>502</v>
      </c>
      <c r="D393" t="s">
        <v>503</v>
      </c>
      <c r="E393" s="11" t="s">
        <v>504</v>
      </c>
      <c r="F393" s="20" t="s">
        <v>505</v>
      </c>
      <c r="G393" s="13" t="s">
        <v>17</v>
      </c>
      <c r="H393" s="21">
        <v>4</v>
      </c>
      <c r="I393" s="22">
        <v>564862865.63</v>
      </c>
      <c r="K393" s="20" t="s">
        <v>504</v>
      </c>
    </row>
    <row r="394" spans="1:11">
      <c r="A394" s="23" t="s">
        <v>20</v>
      </c>
      <c r="B394" t="s">
        <v>501</v>
      </c>
      <c r="C394" t="s">
        <v>502</v>
      </c>
      <c r="D394" t="s">
        <v>509</v>
      </c>
      <c r="E394" s="11" t="s">
        <v>510</v>
      </c>
      <c r="F394" s="20" t="s">
        <v>511</v>
      </c>
      <c r="G394" s="13" t="s">
        <v>17</v>
      </c>
      <c r="H394" s="21">
        <v>7</v>
      </c>
      <c r="I394" s="22">
        <v>27900</v>
      </c>
      <c r="J394" t="s">
        <v>512</v>
      </c>
      <c r="K394" s="20" t="s">
        <v>513</v>
      </c>
    </row>
    <row r="395" spans="1:11">
      <c r="A395" s="23" t="s">
        <v>20</v>
      </c>
      <c r="B395" t="s">
        <v>501</v>
      </c>
      <c r="C395" t="s">
        <v>502</v>
      </c>
      <c r="D395" t="s">
        <v>509</v>
      </c>
      <c r="E395" s="11" t="s">
        <v>514</v>
      </c>
      <c r="F395" s="20" t="s">
        <v>515</v>
      </c>
      <c r="G395" s="13" t="s">
        <v>17</v>
      </c>
      <c r="H395" s="21">
        <v>1</v>
      </c>
      <c r="I395" s="22">
        <v>15000</v>
      </c>
      <c r="J395" t="s">
        <v>516</v>
      </c>
      <c r="K395" s="20" t="s">
        <v>513</v>
      </c>
    </row>
    <row r="396" spans="1:11">
      <c r="A396" s="23" t="s">
        <v>20</v>
      </c>
      <c r="B396" t="s">
        <v>501</v>
      </c>
      <c r="C396" t="s">
        <v>502</v>
      </c>
      <c r="D396" t="s">
        <v>509</v>
      </c>
      <c r="E396" s="11" t="s">
        <v>517</v>
      </c>
      <c r="F396" s="20" t="s">
        <v>518</v>
      </c>
      <c r="G396" s="13" t="s">
        <v>17</v>
      </c>
      <c r="H396" s="21">
        <v>1</v>
      </c>
      <c r="I396" s="22">
        <v>10000</v>
      </c>
      <c r="J396" t="s">
        <v>519</v>
      </c>
      <c r="K396" s="20" t="s">
        <v>513</v>
      </c>
    </row>
    <row r="397" spans="1:11">
      <c r="A397" s="23" t="s">
        <v>20</v>
      </c>
      <c r="B397" t="s">
        <v>501</v>
      </c>
      <c r="C397" t="s">
        <v>502</v>
      </c>
      <c r="D397" t="s">
        <v>520</v>
      </c>
      <c r="E397" s="11" t="s">
        <v>521</v>
      </c>
      <c r="F397" s="20" t="s">
        <v>522</v>
      </c>
      <c r="G397" s="13" t="s">
        <v>17</v>
      </c>
      <c r="H397" s="21">
        <v>1</v>
      </c>
      <c r="I397" s="22">
        <v>10000</v>
      </c>
      <c r="J397" t="s">
        <v>522</v>
      </c>
      <c r="K397" s="20" t="s">
        <v>513</v>
      </c>
    </row>
    <row r="398" spans="1:11">
      <c r="A398" s="23" t="s">
        <v>20</v>
      </c>
      <c r="B398" t="s">
        <v>501</v>
      </c>
      <c r="C398" t="s">
        <v>502</v>
      </c>
      <c r="D398" t="s">
        <v>509</v>
      </c>
      <c r="E398" s="11" t="s">
        <v>523</v>
      </c>
      <c r="F398" s="20" t="s">
        <v>524</v>
      </c>
      <c r="G398" s="13" t="s">
        <v>17</v>
      </c>
      <c r="H398" s="21">
        <v>1</v>
      </c>
      <c r="I398" s="22">
        <v>55858.879999999997</v>
      </c>
      <c r="J398" t="s">
        <v>525</v>
      </c>
      <c r="K398" s="20" t="s">
        <v>513</v>
      </c>
    </row>
    <row r="399" spans="1:11">
      <c r="A399" s="23" t="s">
        <v>22</v>
      </c>
      <c r="B399" t="s">
        <v>501</v>
      </c>
      <c r="C399" t="s">
        <v>502</v>
      </c>
      <c r="D399" t="s">
        <v>509</v>
      </c>
      <c r="E399" s="11" t="s">
        <v>510</v>
      </c>
      <c r="F399" s="20" t="s">
        <v>511</v>
      </c>
      <c r="G399" s="13" t="s">
        <v>17</v>
      </c>
      <c r="H399" s="21">
        <v>10</v>
      </c>
      <c r="I399" s="22">
        <v>34595</v>
      </c>
      <c r="J399" t="s">
        <v>526</v>
      </c>
      <c r="K399" s="20" t="s">
        <v>513</v>
      </c>
    </row>
    <row r="400" spans="1:11">
      <c r="A400" s="23" t="s">
        <v>22</v>
      </c>
      <c r="B400" t="s">
        <v>501</v>
      </c>
      <c r="C400" t="s">
        <v>502</v>
      </c>
      <c r="D400" t="s">
        <v>509</v>
      </c>
      <c r="E400" s="11" t="s">
        <v>527</v>
      </c>
      <c r="F400" s="20" t="s">
        <v>528</v>
      </c>
      <c r="G400" s="13" t="s">
        <v>17</v>
      </c>
      <c r="H400" s="21">
        <v>2</v>
      </c>
      <c r="I400" s="22">
        <v>56000</v>
      </c>
      <c r="K400" s="20" t="s">
        <v>513</v>
      </c>
    </row>
    <row r="401" spans="1:11">
      <c r="A401" s="23" t="s">
        <v>22</v>
      </c>
      <c r="B401" t="s">
        <v>501</v>
      </c>
      <c r="C401" t="s">
        <v>502</v>
      </c>
      <c r="D401" t="s">
        <v>509</v>
      </c>
      <c r="E401" s="11" t="s">
        <v>529</v>
      </c>
      <c r="F401" s="20" t="s">
        <v>530</v>
      </c>
      <c r="G401" s="13" t="s">
        <v>17</v>
      </c>
      <c r="H401" s="21">
        <v>3</v>
      </c>
      <c r="I401" s="22">
        <v>174490</v>
      </c>
      <c r="J401" t="s">
        <v>531</v>
      </c>
      <c r="K401" s="20" t="s">
        <v>513</v>
      </c>
    </row>
    <row r="402" spans="1:11">
      <c r="A402" s="23" t="s">
        <v>22</v>
      </c>
      <c r="B402" t="s">
        <v>501</v>
      </c>
      <c r="C402" t="s">
        <v>502</v>
      </c>
      <c r="D402" t="s">
        <v>509</v>
      </c>
      <c r="E402" s="11" t="s">
        <v>514</v>
      </c>
      <c r="F402" s="20" t="s">
        <v>515</v>
      </c>
      <c r="G402" s="13" t="s">
        <v>17</v>
      </c>
      <c r="H402" s="21">
        <v>4</v>
      </c>
      <c r="I402" s="22">
        <v>89500</v>
      </c>
      <c r="J402" t="s">
        <v>532</v>
      </c>
      <c r="K402" s="20" t="s">
        <v>513</v>
      </c>
    </row>
    <row r="403" spans="1:11">
      <c r="A403" s="23" t="s">
        <v>22</v>
      </c>
      <c r="B403" t="s">
        <v>501</v>
      </c>
      <c r="C403" t="s">
        <v>502</v>
      </c>
      <c r="D403" t="s">
        <v>509</v>
      </c>
      <c r="E403" s="11" t="s">
        <v>517</v>
      </c>
      <c r="F403" s="20" t="s">
        <v>518</v>
      </c>
      <c r="G403" s="13" t="s">
        <v>17</v>
      </c>
      <c r="H403" s="21">
        <v>3</v>
      </c>
      <c r="I403" s="22">
        <v>19390</v>
      </c>
      <c r="J403" t="s">
        <v>533</v>
      </c>
      <c r="K403" s="20" t="s">
        <v>513</v>
      </c>
    </row>
    <row r="404" spans="1:11">
      <c r="A404" s="23" t="s">
        <v>22</v>
      </c>
      <c r="B404" t="s">
        <v>501</v>
      </c>
      <c r="C404" t="s">
        <v>502</v>
      </c>
      <c r="D404" t="s">
        <v>520</v>
      </c>
      <c r="E404" s="11" t="s">
        <v>521</v>
      </c>
      <c r="F404" s="20" t="s">
        <v>522</v>
      </c>
      <c r="G404" s="13" t="s">
        <v>17</v>
      </c>
      <c r="H404" s="21">
        <v>1</v>
      </c>
      <c r="I404" s="22">
        <v>10000</v>
      </c>
      <c r="K404" s="20" t="s">
        <v>513</v>
      </c>
    </row>
    <row r="405" spans="1:11">
      <c r="A405" s="23" t="s">
        <v>23</v>
      </c>
      <c r="B405" t="s">
        <v>501</v>
      </c>
      <c r="C405" t="s">
        <v>502</v>
      </c>
      <c r="D405" t="s">
        <v>509</v>
      </c>
      <c r="E405" s="11" t="s">
        <v>534</v>
      </c>
      <c r="F405" s="20" t="s">
        <v>535</v>
      </c>
      <c r="G405" s="13" t="s">
        <v>17</v>
      </c>
      <c r="H405" s="21">
        <v>3</v>
      </c>
      <c r="I405" s="22">
        <v>61264.5</v>
      </c>
      <c r="J405" t="s">
        <v>536</v>
      </c>
      <c r="K405" s="20" t="s">
        <v>513</v>
      </c>
    </row>
    <row r="406" spans="1:11">
      <c r="A406" s="23" t="s">
        <v>23</v>
      </c>
      <c r="B406" t="s">
        <v>501</v>
      </c>
      <c r="C406" t="s">
        <v>502</v>
      </c>
      <c r="D406" t="s">
        <v>509</v>
      </c>
      <c r="E406" s="11" t="s">
        <v>510</v>
      </c>
      <c r="F406" s="20" t="s">
        <v>511</v>
      </c>
      <c r="G406" s="13" t="s">
        <v>17</v>
      </c>
      <c r="H406" s="21">
        <v>13</v>
      </c>
      <c r="I406" s="22">
        <v>100240</v>
      </c>
      <c r="J406" t="s">
        <v>537</v>
      </c>
      <c r="K406" s="20" t="s">
        <v>513</v>
      </c>
    </row>
    <row r="407" spans="1:11">
      <c r="A407" s="23" t="s">
        <v>23</v>
      </c>
      <c r="B407" t="s">
        <v>501</v>
      </c>
      <c r="C407" t="s">
        <v>502</v>
      </c>
      <c r="D407" t="s">
        <v>509</v>
      </c>
      <c r="E407" s="11" t="s">
        <v>538</v>
      </c>
      <c r="F407" s="20" t="s">
        <v>539</v>
      </c>
      <c r="G407" s="13" t="s">
        <v>17</v>
      </c>
      <c r="H407" s="21">
        <v>1</v>
      </c>
      <c r="I407" s="22">
        <v>135800</v>
      </c>
      <c r="J407" t="s">
        <v>540</v>
      </c>
      <c r="K407" s="20" t="s">
        <v>513</v>
      </c>
    </row>
    <row r="408" spans="1:11">
      <c r="A408" s="23" t="s">
        <v>23</v>
      </c>
      <c r="B408" t="s">
        <v>501</v>
      </c>
      <c r="C408" t="s">
        <v>502</v>
      </c>
      <c r="D408" t="s">
        <v>509</v>
      </c>
      <c r="E408" s="11" t="s">
        <v>541</v>
      </c>
      <c r="F408" s="20" t="s">
        <v>542</v>
      </c>
      <c r="G408" s="13" t="s">
        <v>17</v>
      </c>
      <c r="H408" s="21">
        <v>1</v>
      </c>
      <c r="I408" s="22">
        <v>20000</v>
      </c>
      <c r="K408" s="20" t="s">
        <v>513</v>
      </c>
    </row>
    <row r="409" spans="1:11">
      <c r="A409" s="23" t="s">
        <v>23</v>
      </c>
      <c r="B409" t="s">
        <v>501</v>
      </c>
      <c r="C409" t="s">
        <v>502</v>
      </c>
      <c r="D409" t="s">
        <v>509</v>
      </c>
      <c r="E409" s="11" t="s">
        <v>527</v>
      </c>
      <c r="F409" s="20" t="s">
        <v>528</v>
      </c>
      <c r="G409" s="13" t="s">
        <v>17</v>
      </c>
      <c r="H409" s="21">
        <v>1</v>
      </c>
      <c r="I409" s="22">
        <v>28000</v>
      </c>
      <c r="K409" s="20" t="s">
        <v>513</v>
      </c>
    </row>
    <row r="410" spans="1:11">
      <c r="A410" s="23" t="s">
        <v>23</v>
      </c>
      <c r="B410" t="s">
        <v>501</v>
      </c>
      <c r="C410" t="s">
        <v>502</v>
      </c>
      <c r="D410" t="s">
        <v>509</v>
      </c>
      <c r="E410" s="11" t="s">
        <v>529</v>
      </c>
      <c r="F410" s="20" t="s">
        <v>530</v>
      </c>
      <c r="G410" s="13" t="s">
        <v>17</v>
      </c>
      <c r="H410" s="21">
        <v>4</v>
      </c>
      <c r="I410" s="22">
        <v>197313.33</v>
      </c>
      <c r="J410" t="s">
        <v>543</v>
      </c>
      <c r="K410" s="20" t="s">
        <v>513</v>
      </c>
    </row>
    <row r="411" spans="1:11">
      <c r="A411" s="23" t="s">
        <v>23</v>
      </c>
      <c r="B411" t="s">
        <v>501</v>
      </c>
      <c r="C411" t="s">
        <v>502</v>
      </c>
      <c r="D411" t="s">
        <v>509</v>
      </c>
      <c r="E411" s="11" t="s">
        <v>544</v>
      </c>
      <c r="F411" s="20" t="s">
        <v>545</v>
      </c>
      <c r="G411" s="13" t="s">
        <v>17</v>
      </c>
      <c r="H411" s="21">
        <v>3</v>
      </c>
      <c r="I411" s="22">
        <v>45000</v>
      </c>
      <c r="J411" t="s">
        <v>546</v>
      </c>
      <c r="K411" s="20" t="s">
        <v>513</v>
      </c>
    </row>
    <row r="412" spans="1:11">
      <c r="A412" s="23" t="s">
        <v>23</v>
      </c>
      <c r="B412" t="s">
        <v>501</v>
      </c>
      <c r="C412" t="s">
        <v>502</v>
      </c>
      <c r="D412" t="s">
        <v>509</v>
      </c>
      <c r="E412" s="11" t="s">
        <v>514</v>
      </c>
      <c r="F412" s="20" t="s">
        <v>515</v>
      </c>
      <c r="G412" s="13" t="s">
        <v>17</v>
      </c>
      <c r="H412" s="21">
        <v>8</v>
      </c>
      <c r="I412" s="22">
        <v>202538</v>
      </c>
      <c r="J412" t="s">
        <v>547</v>
      </c>
      <c r="K412" s="20" t="s">
        <v>513</v>
      </c>
    </row>
    <row r="413" spans="1:11">
      <c r="A413" s="23" t="s">
        <v>23</v>
      </c>
      <c r="B413" t="s">
        <v>501</v>
      </c>
      <c r="C413" t="s">
        <v>502</v>
      </c>
      <c r="D413" t="s">
        <v>509</v>
      </c>
      <c r="E413" s="11" t="s">
        <v>517</v>
      </c>
      <c r="F413" s="20" t="s">
        <v>518</v>
      </c>
      <c r="G413" s="13" t="s">
        <v>17</v>
      </c>
      <c r="H413" s="21">
        <v>2</v>
      </c>
      <c r="I413" s="22">
        <v>42270</v>
      </c>
      <c r="J413" t="s">
        <v>548</v>
      </c>
      <c r="K413" s="20" t="s">
        <v>513</v>
      </c>
    </row>
    <row r="414" spans="1:11">
      <c r="A414" s="23" t="s">
        <v>23</v>
      </c>
      <c r="B414" t="s">
        <v>501</v>
      </c>
      <c r="C414" t="s">
        <v>502</v>
      </c>
      <c r="D414" t="s">
        <v>520</v>
      </c>
      <c r="E414" s="11" t="s">
        <v>521</v>
      </c>
      <c r="F414" s="20" t="s">
        <v>522</v>
      </c>
      <c r="G414" s="13" t="s">
        <v>17</v>
      </c>
      <c r="H414" s="21">
        <v>1</v>
      </c>
      <c r="I414" s="22">
        <v>10000</v>
      </c>
      <c r="K414" s="20" t="s">
        <v>513</v>
      </c>
    </row>
    <row r="415" spans="1:11">
      <c r="A415" s="23" t="s">
        <v>24</v>
      </c>
      <c r="B415" t="s">
        <v>501</v>
      </c>
      <c r="C415" t="s">
        <v>502</v>
      </c>
      <c r="D415" t="s">
        <v>509</v>
      </c>
      <c r="E415" s="11" t="s">
        <v>510</v>
      </c>
      <c r="F415" s="20" t="s">
        <v>511</v>
      </c>
      <c r="G415" s="13" t="s">
        <v>17</v>
      </c>
      <c r="H415" s="21">
        <v>13</v>
      </c>
      <c r="I415" s="22">
        <v>129590</v>
      </c>
      <c r="J415" t="s">
        <v>549</v>
      </c>
      <c r="K415" s="20" t="s">
        <v>513</v>
      </c>
    </row>
    <row r="416" spans="1:11">
      <c r="A416" s="23" t="s">
        <v>24</v>
      </c>
      <c r="B416" t="s">
        <v>501</v>
      </c>
      <c r="C416" t="s">
        <v>502</v>
      </c>
      <c r="D416" t="s">
        <v>509</v>
      </c>
      <c r="E416" s="11" t="s">
        <v>538</v>
      </c>
      <c r="F416" s="20" t="s">
        <v>539</v>
      </c>
      <c r="G416" s="13" t="s">
        <v>17</v>
      </c>
      <c r="H416" s="21">
        <v>1</v>
      </c>
      <c r="I416" s="22">
        <v>113166.62</v>
      </c>
      <c r="J416" t="s">
        <v>550</v>
      </c>
      <c r="K416" s="20" t="s">
        <v>513</v>
      </c>
    </row>
    <row r="417" spans="1:11">
      <c r="A417" s="23" t="s">
        <v>24</v>
      </c>
      <c r="B417" t="s">
        <v>501</v>
      </c>
      <c r="C417" t="s">
        <v>502</v>
      </c>
      <c r="D417" t="s">
        <v>509</v>
      </c>
      <c r="E417" s="11" t="s">
        <v>529</v>
      </c>
      <c r="F417" s="20" t="s">
        <v>530</v>
      </c>
      <c r="G417" s="13" t="s">
        <v>17</v>
      </c>
      <c r="H417" s="21">
        <v>2</v>
      </c>
      <c r="I417" s="22">
        <v>84900</v>
      </c>
      <c r="J417" t="s">
        <v>551</v>
      </c>
      <c r="K417" s="20" t="s">
        <v>513</v>
      </c>
    </row>
    <row r="418" spans="1:11">
      <c r="A418" s="23" t="s">
        <v>24</v>
      </c>
      <c r="B418" t="s">
        <v>501</v>
      </c>
      <c r="C418" t="s">
        <v>502</v>
      </c>
      <c r="D418" t="s">
        <v>509</v>
      </c>
      <c r="E418" s="11" t="s">
        <v>514</v>
      </c>
      <c r="F418" s="20" t="s">
        <v>515</v>
      </c>
      <c r="G418" s="13" t="s">
        <v>17</v>
      </c>
      <c r="H418" s="21">
        <v>9</v>
      </c>
      <c r="I418" s="22">
        <v>165375</v>
      </c>
      <c r="J418" t="s">
        <v>552</v>
      </c>
      <c r="K418" s="20" t="s">
        <v>513</v>
      </c>
    </row>
    <row r="419" spans="1:11">
      <c r="A419" s="23" t="s">
        <v>24</v>
      </c>
      <c r="B419" t="s">
        <v>501</v>
      </c>
      <c r="C419" t="s">
        <v>502</v>
      </c>
      <c r="D419" t="s">
        <v>509</v>
      </c>
      <c r="E419" s="11" t="s">
        <v>517</v>
      </c>
      <c r="F419" s="20" t="s">
        <v>518</v>
      </c>
      <c r="G419" s="13" t="s">
        <v>17</v>
      </c>
      <c r="H419" s="21">
        <v>2</v>
      </c>
      <c r="I419" s="22">
        <v>15000</v>
      </c>
      <c r="J419" t="s">
        <v>553</v>
      </c>
      <c r="K419" s="20" t="s">
        <v>513</v>
      </c>
    </row>
    <row r="420" spans="1:11">
      <c r="A420" s="23" t="s">
        <v>24</v>
      </c>
      <c r="B420" t="s">
        <v>501</v>
      </c>
      <c r="C420" t="s">
        <v>502</v>
      </c>
      <c r="D420" t="s">
        <v>520</v>
      </c>
      <c r="E420" s="11" t="s">
        <v>521</v>
      </c>
      <c r="F420" s="20" t="s">
        <v>522</v>
      </c>
      <c r="G420" s="13" t="s">
        <v>17</v>
      </c>
      <c r="H420" s="21">
        <v>1</v>
      </c>
      <c r="I420" s="22">
        <v>10000</v>
      </c>
      <c r="K420" s="20" t="s">
        <v>513</v>
      </c>
    </row>
  </sheetData>
  <dataValidations count="3">
    <dataValidation allowBlank="1" showDropDown="1" sqref="D383:G387 E331:E335 D350:G354 D339:E339 D344:D345 E345 E341 D343:E343 D340:D342 F54:F141 G382:G387 J380:K387 G2:G379 F148:F292 J28:K375 D54:E259 D260:D338 D2:F53 K2:K27 J2:J26 E260:E328" xr:uid="{FC7F8462-E16E-4A84-9F24-FE8390D90AA0}"/>
    <dataValidation type="custom" allowBlank="1" showDropDown="1" sqref="H336:H341 H383:I387 I336 I330:I334 H350:I354 H260:H334 H2:I259 I260:I328" xr:uid="{3D85A190-FC8C-4DD3-B66D-804A151C3637}">
      <formula1>AND(ISNUMBER(H2),(NOT(OR(NOT(ISERROR(DATEVALUE(H2))), AND(ISNUMBER(H2), LEFT(CELL("format", H2))="D")))))</formula1>
    </dataValidation>
    <dataValidation allowBlank="1" showInputMessage="1" sqref="A421:B1048576 A1:B393" xr:uid="{B33C5D0D-58DD-4E52-B056-32D2B0DECF42}"/>
  </dataValidations>
  <printOptions horizontalCentered="1" gridLines="1"/>
  <pageMargins left="0.7" right="0.7" top="0.75" bottom="0.75" header="0" footer="0"/>
  <pageSetup paperSize="5" fitToHeight="0" pageOrder="overThenDown" orientation="landscape" cellComments="atEnd"/>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cb7ed9a4-51c8-4c61-8fe6-e9f6568ad8f0" xsi:nil="true"/>
    <lcf76f155ced4ddcb4097134ff3c332f xmlns="026f02e1-c9a7-4fce-a513-9369bb52e945">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C7C24450046C947B29F12AA63D5C29D" ma:contentTypeVersion="14" ma:contentTypeDescription="Create a new document." ma:contentTypeScope="" ma:versionID="bc3eec09902f818c83324e1252092707">
  <xsd:schema xmlns:xsd="http://www.w3.org/2001/XMLSchema" xmlns:xs="http://www.w3.org/2001/XMLSchema" xmlns:p="http://schemas.microsoft.com/office/2006/metadata/properties" xmlns:ns2="026f02e1-c9a7-4fce-a513-9369bb52e945" xmlns:ns3="cb7ed9a4-51c8-4c61-8fe6-e9f6568ad8f0" targetNamespace="http://schemas.microsoft.com/office/2006/metadata/properties" ma:root="true" ma:fieldsID="cb6667e8e14c42a3be008192cbf742d5" ns2:_="" ns3:_="">
    <xsd:import namespace="026f02e1-c9a7-4fce-a513-9369bb52e945"/>
    <xsd:import namespace="cb7ed9a4-51c8-4c61-8fe6-e9f6568ad8f0"/>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6f02e1-c9a7-4fce-a513-9369bb52e94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65734345-156e-4042-bdac-36dbe0d4db91"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b7ed9a4-51c8-4c61-8fe6-e9f6568ad8f0"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8206e1fd-7bff-4649-ba27-780b6d40a2fa}" ma:internalName="TaxCatchAll" ma:showField="CatchAllData" ma:web="cb7ed9a4-51c8-4c61-8fe6-e9f6568ad8f0">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9E37B6-D9BD-4F27-9124-A1017A6EBD9D}"/>
</file>

<file path=customXml/itemProps2.xml><?xml version="1.0" encoding="utf-8"?>
<ds:datastoreItem xmlns:ds="http://schemas.openxmlformats.org/officeDocument/2006/customXml" ds:itemID="{08AD94E1-A211-4EE6-85CF-C59823DCDD1A}"/>
</file>

<file path=customXml/itemProps3.xml><?xml version="1.0" encoding="utf-8"?>
<ds:datastoreItem xmlns:ds="http://schemas.openxmlformats.org/officeDocument/2006/customXml" ds:itemID="{0DA59260-0C40-4AF2-A578-18018674975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2025-05-27T16:42:32Z</dcterms:created>
  <dcterms:modified xsi:type="dcterms:W3CDTF">2025-05-27T16:44:02Z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0x0101008C7C24450046C947B29F12AA63D5C29D</vt:lpwstr>
  </property>
</Properties>
</file>